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4" windowWidth="17702" windowHeight="12320" activeTab="0"/>
  </bookViews>
  <sheets>
    <sheet name="USE to CALCULATE" sheetId="1" r:id="rId1"/>
    <sheet name="BACK-UP ORIGINAL" sheetId="2" r:id="rId2"/>
  </sheets>
  <definedNames>
    <definedName name="_xlnm.Print_Area" localSheetId="1">'BACK-UP ORIGINAL'!$A$1:$J$56</definedName>
    <definedName name="_xlnm.Print_Area" localSheetId="0">'USE to CALCULATE'!$A$2:$J$57</definedName>
  </definedNames>
  <calcPr fullCalcOnLoad="1"/>
</workbook>
</file>

<file path=xl/sharedStrings.xml><?xml version="1.0" encoding="utf-8"?>
<sst xmlns="http://schemas.openxmlformats.org/spreadsheetml/2006/main" count="96" uniqueCount="58">
  <si>
    <t>YEAR</t>
  </si>
  <si>
    <t>Source of Retirement INCOME</t>
  </si>
  <si>
    <t>Yearly             GROSS    Income</t>
  </si>
  <si>
    <t>All                                  IRAs</t>
  </si>
  <si>
    <t>All Social             Security</t>
  </si>
  <si>
    <t>Retirement                           Account                       (Balance)</t>
  </si>
  <si>
    <t>All Other                Sources</t>
  </si>
  <si>
    <t>NET                      Income</t>
  </si>
  <si>
    <t>Retire-ment                AGE</t>
  </si>
  <si>
    <t>Retirement  Account</t>
  </si>
  <si>
    <r>
      <t xml:space="preserve">Change the Numbers in </t>
    </r>
    <r>
      <rPr>
        <b/>
        <sz val="18"/>
        <color indexed="10"/>
        <rFont val="Arial"/>
        <family val="2"/>
      </rPr>
      <t>RED</t>
    </r>
    <r>
      <rPr>
        <b/>
        <sz val="18"/>
        <color indexed="12"/>
        <rFont val="Arial"/>
        <family val="2"/>
      </rPr>
      <t>, nothing else</t>
    </r>
  </si>
  <si>
    <t>AVG Yearly % Gain (interest, etc.)</t>
  </si>
  <si>
    <t>Average Federal &amp; Local Taxes</t>
  </si>
  <si>
    <t>Step-1</t>
  </si>
  <si>
    <t>Step-2</t>
  </si>
  <si>
    <t>Step-3</t>
  </si>
  <si>
    <t>Step-4</t>
  </si>
  <si>
    <t>Step-5</t>
  </si>
  <si>
    <t>Step-6</t>
  </si>
  <si>
    <t>Step-7</t>
  </si>
  <si>
    <t>Step-8</t>
  </si>
  <si>
    <t>Step-9</t>
  </si>
  <si>
    <t>Step-10</t>
  </si>
  <si>
    <r>
      <t xml:space="preserve">Enter your </t>
    </r>
    <r>
      <rPr>
        <b/>
        <sz val="12"/>
        <color indexed="12"/>
        <rFont val="Arial"/>
        <family val="2"/>
      </rPr>
      <t>Retirement Year</t>
    </r>
    <r>
      <rPr>
        <b/>
        <sz val="12"/>
        <rFont val="Arial"/>
        <family val="2"/>
      </rPr>
      <t xml:space="preserve"> and </t>
    </r>
    <r>
      <rPr>
        <b/>
        <sz val="12"/>
        <color indexed="12"/>
        <rFont val="Arial"/>
        <family val="2"/>
      </rPr>
      <t>Retirement Age</t>
    </r>
    <r>
      <rPr>
        <b/>
        <sz val="12"/>
        <rFont val="Arial"/>
        <family val="2"/>
      </rPr>
      <t xml:space="preserve"> below.</t>
    </r>
  </si>
  <si>
    <r>
      <t>Enter your Tota</t>
    </r>
    <r>
      <rPr>
        <b/>
        <sz val="12"/>
        <color indexed="8"/>
        <rFont val="Arial"/>
        <family val="2"/>
      </rPr>
      <t>l Retirement Savings in the</t>
    </r>
    <r>
      <rPr>
        <b/>
        <sz val="12"/>
        <rFont val="Arial"/>
        <family val="2"/>
      </rPr>
      <t xml:space="preserve"> </t>
    </r>
    <r>
      <rPr>
        <b/>
        <sz val="12"/>
        <color indexed="20"/>
        <rFont val="Arial"/>
        <family val="2"/>
      </rPr>
      <t>Retirement Acccount Start</t>
    </r>
    <r>
      <rPr>
        <b/>
        <sz val="12"/>
        <rFont val="Arial"/>
        <family val="2"/>
      </rPr>
      <t xml:space="preserve"> below.</t>
    </r>
  </si>
  <si>
    <r>
      <t xml:space="preserve">Enter what you feel might be your </t>
    </r>
    <r>
      <rPr>
        <b/>
        <sz val="12"/>
        <color indexed="20"/>
        <rFont val="Arial"/>
        <family val="2"/>
      </rPr>
      <t>Average % yearly gain</t>
    </r>
    <r>
      <rPr>
        <b/>
        <sz val="12"/>
        <rFont val="Arial"/>
        <family val="2"/>
      </rPr>
      <t xml:space="preserve"> on your retirement account</t>
    </r>
  </si>
  <si>
    <r>
      <t xml:space="preserve">Enter what you feel might be your </t>
    </r>
    <r>
      <rPr>
        <b/>
        <sz val="12"/>
        <color indexed="16"/>
        <rFont val="Arial"/>
        <family val="2"/>
      </rPr>
      <t>Average % yearly Taxes (Federal &amp; Local)</t>
    </r>
  </si>
  <si>
    <r>
      <t>Enter your probable</t>
    </r>
    <r>
      <rPr>
        <b/>
        <sz val="12"/>
        <color indexed="18"/>
        <rFont val="Arial"/>
        <family val="2"/>
      </rPr>
      <t xml:space="preserve"> Yearly Social Security Income </t>
    </r>
    <r>
      <rPr>
        <b/>
        <sz val="12"/>
        <color indexed="8"/>
        <rFont val="Arial"/>
        <family val="2"/>
      </rPr>
      <t>(Yours + Spouse)</t>
    </r>
  </si>
  <si>
    <r>
      <t>Enter your probable</t>
    </r>
    <r>
      <rPr>
        <b/>
        <sz val="12"/>
        <color indexed="18"/>
        <rFont val="Arial"/>
        <family val="2"/>
      </rPr>
      <t xml:space="preserve"> Yearly IRA Income </t>
    </r>
    <r>
      <rPr>
        <b/>
        <sz val="12"/>
        <color indexed="8"/>
        <rFont val="Arial"/>
        <family val="2"/>
      </rPr>
      <t>(Yours + Spouse)</t>
    </r>
  </si>
  <si>
    <r>
      <t>Enter your probable</t>
    </r>
    <r>
      <rPr>
        <b/>
        <sz val="12"/>
        <color indexed="18"/>
        <rFont val="Arial"/>
        <family val="2"/>
      </rPr>
      <t xml:space="preserve"> Yearly Other Income </t>
    </r>
    <r>
      <rPr>
        <b/>
        <sz val="12"/>
        <color indexed="8"/>
        <rFont val="Arial"/>
        <family val="2"/>
      </rPr>
      <t>(Yours + Spouse)</t>
    </r>
  </si>
  <si>
    <r>
      <t>Enter your estimated</t>
    </r>
    <r>
      <rPr>
        <b/>
        <sz val="12"/>
        <color indexed="18"/>
        <rFont val="Arial"/>
        <family val="2"/>
      </rPr>
      <t xml:space="preserve"> Yearly Retirement Account Income </t>
    </r>
    <r>
      <rPr>
        <b/>
        <sz val="12"/>
        <color indexed="8"/>
        <rFont val="Arial"/>
        <family val="2"/>
      </rPr>
      <t>(Yours + Spouse)</t>
    </r>
  </si>
  <si>
    <r>
      <t>CHANGE</t>
    </r>
    <r>
      <rPr>
        <b/>
        <sz val="12"/>
        <rFont val="Arial"/>
        <family val="2"/>
      </rPr>
      <t xml:space="preserve"> the </t>
    </r>
    <r>
      <rPr>
        <b/>
        <sz val="12"/>
        <color indexed="18"/>
        <rFont val="Arial"/>
        <family val="2"/>
      </rPr>
      <t xml:space="preserve">Yearly Retirement Account Income </t>
    </r>
    <r>
      <rPr>
        <b/>
        <sz val="12"/>
        <color indexed="8"/>
        <rFont val="Arial"/>
        <family val="2"/>
      </rPr>
      <t xml:space="preserve">to find out how long it will last (until Account Balance is </t>
    </r>
    <r>
      <rPr>
        <b/>
        <sz val="12"/>
        <color indexed="10"/>
        <rFont val="Arial"/>
        <family val="2"/>
      </rPr>
      <t>RED</t>
    </r>
    <r>
      <rPr>
        <b/>
        <sz val="12"/>
        <color indexed="8"/>
        <rFont val="Arial"/>
        <family val="2"/>
      </rPr>
      <t>)</t>
    </r>
  </si>
  <si>
    <t>Step-11</t>
  </si>
  <si>
    <r>
      <t>CHANGE</t>
    </r>
    <r>
      <rPr>
        <b/>
        <sz val="12"/>
        <rFont val="Arial"/>
        <family val="2"/>
      </rPr>
      <t xml:space="preserve"> the </t>
    </r>
    <r>
      <rPr>
        <b/>
        <sz val="12"/>
        <color indexed="20"/>
        <rFont val="Arial"/>
        <family val="2"/>
      </rPr>
      <t xml:space="preserve">Retirement </t>
    </r>
    <r>
      <rPr>
        <b/>
        <i/>
        <sz val="12"/>
        <color indexed="20"/>
        <rFont val="Arial"/>
        <family val="2"/>
      </rPr>
      <t xml:space="preserve">Account Start </t>
    </r>
    <r>
      <rPr>
        <b/>
        <sz val="12"/>
        <color indexed="8"/>
        <rFont val="Arial"/>
        <family val="2"/>
      </rPr>
      <t xml:space="preserve">amount to find out how much you need to retire on (@ 5-year </t>
    </r>
    <r>
      <rPr>
        <b/>
        <sz val="12"/>
        <color indexed="10"/>
        <rFont val="Arial"/>
        <family val="2"/>
      </rPr>
      <t>RED Line</t>
    </r>
    <r>
      <rPr>
        <b/>
        <sz val="12"/>
        <color indexed="8"/>
        <rFont val="Arial"/>
        <family val="2"/>
      </rPr>
      <t>)</t>
    </r>
  </si>
  <si>
    <r>
      <t xml:space="preserve">Note:  The Retirement Account (Balance) should turn </t>
    </r>
    <r>
      <rPr>
        <b/>
        <sz val="12"/>
        <color indexed="10"/>
        <rFont val="Arial"/>
        <family val="2"/>
      </rPr>
      <t>RED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five years</t>
    </r>
    <r>
      <rPr>
        <b/>
        <sz val="12"/>
        <rFont val="Arial"/>
        <family val="2"/>
      </rPr>
      <t xml:space="preserve"> after your assumed maximum lifetime.</t>
    </r>
  </si>
  <si>
    <t>Step-12</t>
  </si>
  <si>
    <r>
      <t>CHANGE</t>
    </r>
    <r>
      <rPr>
        <b/>
        <sz val="12"/>
        <rFont val="Arial"/>
        <family val="2"/>
      </rPr>
      <t xml:space="preserve"> the </t>
    </r>
    <r>
      <rPr>
        <b/>
        <sz val="12"/>
        <color indexed="12"/>
        <rFont val="Arial"/>
        <family val="2"/>
      </rPr>
      <t>Retirement Age</t>
    </r>
    <r>
      <rPr>
        <b/>
        <sz val="12"/>
        <color indexed="8"/>
        <rFont val="Arial"/>
        <family val="2"/>
      </rPr>
      <t xml:space="preserve"> and </t>
    </r>
    <r>
      <rPr>
        <b/>
        <sz val="12"/>
        <color indexed="12"/>
        <rFont val="Arial"/>
        <family val="2"/>
      </rPr>
      <t xml:space="preserve">Year </t>
    </r>
    <r>
      <rPr>
        <b/>
        <sz val="12"/>
        <color indexed="8"/>
        <rFont val="Arial"/>
        <family val="2"/>
      </rPr>
      <t>to see how much longer you need to work for what you have.</t>
    </r>
  </si>
  <si>
    <r>
      <t>CHANGE</t>
    </r>
    <r>
      <rPr>
        <b/>
        <sz val="12"/>
        <rFont val="Arial"/>
        <family val="2"/>
      </rPr>
      <t xml:space="preserve"> the </t>
    </r>
    <r>
      <rPr>
        <b/>
        <sz val="12"/>
        <color indexed="20"/>
        <rFont val="Arial"/>
        <family val="2"/>
      </rPr>
      <t>AVG Yearly % Gain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to see how much you need to make for what you have - not easy to do.</t>
    </r>
  </si>
  <si>
    <t>Step-13</t>
  </si>
  <si>
    <r>
      <t>Social Security</t>
    </r>
    <r>
      <rPr>
        <b/>
        <i/>
        <sz val="13"/>
        <color indexed="18"/>
        <rFont val="Arial"/>
        <family val="2"/>
      </rPr>
      <t xml:space="preserve"> Yearly</t>
    </r>
    <r>
      <rPr>
        <b/>
        <sz val="13"/>
        <color indexed="18"/>
        <rFont val="Arial"/>
        <family val="2"/>
      </rPr>
      <t xml:space="preserve"> Income</t>
    </r>
  </si>
  <si>
    <r>
      <t xml:space="preserve">Retirement </t>
    </r>
    <r>
      <rPr>
        <b/>
        <i/>
        <sz val="13"/>
        <color indexed="12"/>
        <rFont val="Arial"/>
        <family val="2"/>
      </rPr>
      <t>YEAR</t>
    </r>
  </si>
  <si>
    <r>
      <t xml:space="preserve">IRA </t>
    </r>
    <r>
      <rPr>
        <b/>
        <i/>
        <sz val="13"/>
        <color indexed="18"/>
        <rFont val="Arial"/>
        <family val="2"/>
      </rPr>
      <t xml:space="preserve">Yearly </t>
    </r>
    <r>
      <rPr>
        <b/>
        <sz val="13"/>
        <color indexed="18"/>
        <rFont val="Arial"/>
        <family val="2"/>
      </rPr>
      <t>Income</t>
    </r>
  </si>
  <si>
    <r>
      <t xml:space="preserve">Chosen Retirement </t>
    </r>
    <r>
      <rPr>
        <b/>
        <i/>
        <sz val="13"/>
        <color indexed="12"/>
        <rFont val="Arial"/>
        <family val="2"/>
      </rPr>
      <t>AGE</t>
    </r>
  </si>
  <si>
    <r>
      <t xml:space="preserve">Retirement </t>
    </r>
    <r>
      <rPr>
        <b/>
        <i/>
        <sz val="13"/>
        <color indexed="20"/>
        <rFont val="Arial"/>
        <family val="2"/>
      </rPr>
      <t>Account Start</t>
    </r>
  </si>
  <si>
    <r>
      <t xml:space="preserve">Retirement Account </t>
    </r>
    <r>
      <rPr>
        <b/>
        <i/>
        <sz val="13"/>
        <color indexed="18"/>
        <rFont val="Arial"/>
        <family val="2"/>
      </rPr>
      <t>Yearly Income</t>
    </r>
  </si>
  <si>
    <t>Federal               &amp; State TAXES</t>
  </si>
  <si>
    <r>
      <t xml:space="preserve">Other (anuities, work, etc.) </t>
    </r>
    <r>
      <rPr>
        <b/>
        <i/>
        <sz val="13"/>
        <color indexed="18"/>
        <rFont val="Arial"/>
        <family val="2"/>
      </rPr>
      <t>Yearly</t>
    </r>
    <r>
      <rPr>
        <b/>
        <sz val="13"/>
        <color indexed="18"/>
        <rFont val="Arial"/>
        <family val="2"/>
      </rPr>
      <t xml:space="preserve"> Income</t>
    </r>
  </si>
  <si>
    <t>Average Federal State &amp; Local Taxes</t>
  </si>
  <si>
    <t>AVG Yearly % Gain (interest, div., etc.)</t>
  </si>
  <si>
    <r>
      <t xml:space="preserve">Retirement: </t>
    </r>
    <r>
      <rPr>
        <b/>
        <i/>
        <sz val="13"/>
        <color indexed="18"/>
        <rFont val="Arial"/>
        <family val="2"/>
      </rPr>
      <t>Yearly Income Desired</t>
    </r>
  </si>
  <si>
    <r>
      <t>Enter your estimated</t>
    </r>
    <r>
      <rPr>
        <b/>
        <sz val="12"/>
        <color indexed="18"/>
        <rFont val="Arial"/>
        <family val="2"/>
      </rPr>
      <t xml:space="preserve"> Retirement: </t>
    </r>
    <r>
      <rPr>
        <b/>
        <i/>
        <sz val="12"/>
        <color indexed="18"/>
        <rFont val="Arial"/>
        <family val="2"/>
      </rPr>
      <t xml:space="preserve">Yearly Income Desired </t>
    </r>
    <r>
      <rPr>
        <b/>
        <sz val="12"/>
        <color indexed="8"/>
        <rFont val="Arial"/>
        <family val="2"/>
      </rPr>
      <t>that you will need to live on (include necessities and fun)</t>
    </r>
  </si>
  <si>
    <r>
      <t xml:space="preserve">Enter your usual </t>
    </r>
    <r>
      <rPr>
        <b/>
        <sz val="12"/>
        <color indexed="16"/>
        <rFont val="Arial"/>
        <family val="2"/>
      </rPr>
      <t>Average % yearly Taxes (Federal, State &amp; Local)</t>
    </r>
    <r>
      <rPr>
        <b/>
        <sz val="12"/>
        <color indexed="8"/>
        <rFont val="Arial"/>
        <family val="2"/>
      </rPr>
      <t>…The NET Income is what you get to live on.</t>
    </r>
  </si>
  <si>
    <r>
      <t xml:space="preserve">Change the Numbers in </t>
    </r>
    <r>
      <rPr>
        <b/>
        <sz val="22"/>
        <color indexed="10"/>
        <rFont val="Arial"/>
        <family val="2"/>
      </rPr>
      <t>RED</t>
    </r>
    <r>
      <rPr>
        <b/>
        <sz val="22"/>
        <color indexed="12"/>
        <rFont val="Arial"/>
        <family val="2"/>
      </rPr>
      <t>; nothing else.</t>
    </r>
  </si>
  <si>
    <r>
      <t>CHANGE</t>
    </r>
    <r>
      <rPr>
        <b/>
        <sz val="12"/>
        <rFont val="Arial"/>
        <family val="2"/>
      </rPr>
      <t xml:space="preserve"> the </t>
    </r>
    <r>
      <rPr>
        <b/>
        <sz val="12"/>
        <color indexed="18"/>
        <rFont val="Arial"/>
        <family val="2"/>
      </rPr>
      <t xml:space="preserve">Retirement: Yearly Income Desired </t>
    </r>
    <r>
      <rPr>
        <b/>
        <sz val="12"/>
        <color indexed="8"/>
        <rFont val="Arial"/>
        <family val="2"/>
      </rPr>
      <t>to find out how long it will last (</t>
    </r>
    <r>
      <rPr>
        <b/>
        <sz val="12"/>
        <color indexed="20"/>
        <rFont val="Arial"/>
        <family val="2"/>
      </rPr>
      <t>Retirement Account (Balance)</t>
    </r>
    <r>
      <rPr>
        <b/>
        <sz val="12"/>
        <color indexed="8"/>
        <rFont val="Arial"/>
        <family val="2"/>
      </rPr>
      <t xml:space="preserve"> turns </t>
    </r>
    <r>
      <rPr>
        <b/>
        <sz val="12"/>
        <color indexed="10"/>
        <rFont val="Arial"/>
        <family val="2"/>
      </rPr>
      <t>RED</t>
    </r>
    <r>
      <rPr>
        <b/>
        <sz val="12"/>
        <color indexed="8"/>
        <rFont val="Arial"/>
        <family val="2"/>
      </rPr>
      <t>)</t>
    </r>
  </si>
  <si>
    <r>
      <t xml:space="preserve">Note:  The </t>
    </r>
    <r>
      <rPr>
        <b/>
        <sz val="12"/>
        <color indexed="20"/>
        <rFont val="Arial"/>
        <family val="2"/>
      </rPr>
      <t xml:space="preserve">Retirement Account (Balance) </t>
    </r>
    <r>
      <rPr>
        <b/>
        <sz val="12"/>
        <rFont val="Arial"/>
        <family val="2"/>
      </rPr>
      <t xml:space="preserve">should turn </t>
    </r>
    <r>
      <rPr>
        <b/>
        <sz val="12"/>
        <color indexed="10"/>
        <rFont val="Arial"/>
        <family val="2"/>
      </rPr>
      <t>RED</t>
    </r>
    <r>
      <rPr>
        <b/>
        <sz val="12"/>
        <rFont val="Arial"/>
        <family val="2"/>
      </rPr>
      <t xml:space="preserve"> about five years </t>
    </r>
    <r>
      <rPr>
        <b/>
        <i/>
        <sz val="12"/>
        <rFont val="Arial"/>
        <family val="2"/>
      </rPr>
      <t>after your assumed maximum lifetime</t>
    </r>
    <r>
      <rPr>
        <b/>
        <sz val="12"/>
        <rFont val="Arial"/>
        <family val="2"/>
      </rPr>
      <t>.</t>
    </r>
  </si>
  <si>
    <r>
      <t xml:space="preserve">Enter your </t>
    </r>
    <r>
      <rPr>
        <b/>
        <sz val="12"/>
        <color indexed="12"/>
        <rFont val="Arial"/>
        <family val="2"/>
      </rPr>
      <t xml:space="preserve">Retirement </t>
    </r>
    <r>
      <rPr>
        <b/>
        <i/>
        <sz val="12"/>
        <color indexed="12"/>
        <rFont val="Arial"/>
        <family val="2"/>
      </rPr>
      <t>YEAR</t>
    </r>
    <r>
      <rPr>
        <b/>
        <sz val="12"/>
        <rFont val="Arial"/>
        <family val="2"/>
      </rPr>
      <t xml:space="preserve"> and </t>
    </r>
    <r>
      <rPr>
        <b/>
        <sz val="12"/>
        <color indexed="12"/>
        <rFont val="Arial"/>
        <family val="2"/>
      </rPr>
      <t xml:space="preserve">Retirement </t>
    </r>
    <r>
      <rPr>
        <b/>
        <i/>
        <sz val="12"/>
        <color indexed="12"/>
        <rFont val="Arial"/>
        <family val="2"/>
      </rPr>
      <t>AGE</t>
    </r>
    <r>
      <rPr>
        <b/>
        <sz val="12"/>
        <rFont val="Arial"/>
        <family val="2"/>
      </rPr>
      <t xml:space="preserve"> below.</t>
    </r>
  </si>
  <si>
    <t xml:space="preserve">Collect the data for the calculations below from your retirement, etc. </t>
  </si>
  <si>
    <r>
      <t>Enter your Tota</t>
    </r>
    <r>
      <rPr>
        <b/>
        <sz val="12"/>
        <color indexed="8"/>
        <rFont val="Arial"/>
        <family val="2"/>
      </rPr>
      <t>l Retirement Savings in the $</t>
    </r>
    <r>
      <rPr>
        <b/>
        <sz val="12"/>
        <rFont val="Arial"/>
        <family val="2"/>
      </rPr>
      <t xml:space="preserve"> </t>
    </r>
    <r>
      <rPr>
        <b/>
        <sz val="12"/>
        <color indexed="20"/>
        <rFont val="Arial"/>
        <family val="2"/>
      </rPr>
      <t>Retirement Acccount Start</t>
    </r>
    <r>
      <rPr>
        <b/>
        <sz val="12"/>
        <rFont val="Arial"/>
        <family val="2"/>
      </rPr>
      <t xml:space="preserve"> below (include sale of practice).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</si>
</sst>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0.0%"/>
    <numFmt numFmtId="167" formatCode="&quot;$&quot;#,##0.0_);[Red]\(&quot;$&quot;#,##0.0\)"/>
    <numFmt numFmtId="168" formatCode="&quot;$&quot;#,##0.000_);[Red]\(&quot;$&quot;#,##0.000\)"/>
  </numFmts>
  <fonts count="42">
    <font>
      <sz val="13"/>
      <name val="Arial"/>
      <family val="0"/>
    </font>
    <font>
      <b/>
      <sz val="13"/>
      <name val="Arial"/>
      <family val="2"/>
    </font>
    <font>
      <b/>
      <sz val="13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4"/>
      <name val="Arial Narrow"/>
      <family val="2"/>
    </font>
    <font>
      <b/>
      <sz val="11"/>
      <color indexed="12"/>
      <name val="Arial"/>
      <family val="2"/>
    </font>
    <font>
      <b/>
      <sz val="11"/>
      <color indexed="20"/>
      <name val="Arial"/>
      <family val="2"/>
    </font>
    <font>
      <b/>
      <sz val="13"/>
      <color indexed="18"/>
      <name val="Arial"/>
      <family val="2"/>
    </font>
    <font>
      <b/>
      <sz val="14"/>
      <color indexed="18"/>
      <name val="Arial"/>
      <family val="2"/>
    </font>
    <font>
      <b/>
      <sz val="18"/>
      <color indexed="18"/>
      <name val="Arial"/>
      <family val="2"/>
    </font>
    <font>
      <b/>
      <sz val="13"/>
      <color indexed="16"/>
      <name val="Arial"/>
      <family val="2"/>
    </font>
    <font>
      <b/>
      <sz val="14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20"/>
      <name val="Arial"/>
      <family val="2"/>
    </font>
    <font>
      <b/>
      <sz val="12"/>
      <color indexed="16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color indexed="20"/>
      <name val="Arial"/>
      <family val="2"/>
    </font>
    <font>
      <b/>
      <i/>
      <sz val="13"/>
      <color indexed="18"/>
      <name val="Arial"/>
      <family val="2"/>
    </font>
    <font>
      <b/>
      <sz val="13"/>
      <color indexed="10"/>
      <name val="Arial"/>
      <family val="2"/>
    </font>
    <font>
      <b/>
      <i/>
      <sz val="13"/>
      <color indexed="12"/>
      <name val="Arial"/>
      <family val="2"/>
    </font>
    <font>
      <b/>
      <sz val="13"/>
      <color indexed="20"/>
      <name val="Arial"/>
      <family val="2"/>
    </font>
    <font>
      <b/>
      <i/>
      <sz val="13"/>
      <color indexed="20"/>
      <name val="Arial"/>
      <family val="2"/>
    </font>
    <font>
      <b/>
      <sz val="13"/>
      <color indexed="20"/>
      <name val="Arial Narrow"/>
      <family val="2"/>
    </font>
    <font>
      <sz val="11"/>
      <color indexed="8"/>
      <name val="Arial"/>
      <family val="2"/>
    </font>
    <font>
      <b/>
      <sz val="22"/>
      <color indexed="12"/>
      <name val="Arial"/>
      <family val="2"/>
    </font>
    <font>
      <b/>
      <sz val="22"/>
      <color indexed="10"/>
      <name val="Arial"/>
      <family val="2"/>
    </font>
    <font>
      <b/>
      <i/>
      <sz val="12"/>
      <color indexed="18"/>
      <name val="Arial"/>
      <family val="2"/>
    </font>
    <font>
      <b/>
      <sz val="11"/>
      <color indexed="8"/>
      <name val="Arial"/>
      <family val="2"/>
    </font>
    <font>
      <b/>
      <i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tted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 applyAlignment="1">
      <alignment horizontal="center" vertical="center"/>
    </xf>
    <xf numFmtId="6" fontId="7" fillId="0" borderId="2" xfId="0" applyNumberFormat="1" applyFont="1" applyBorder="1" applyAlignment="1">
      <alignment horizontal="center" vertical="center"/>
    </xf>
    <xf numFmtId="6" fontId="7" fillId="0" borderId="4" xfId="0" applyNumberFormat="1" applyFont="1" applyBorder="1" applyAlignment="1">
      <alignment horizontal="center" vertical="center"/>
    </xf>
    <xf numFmtId="6" fontId="8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6" fontId="7" fillId="0" borderId="8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6" fontId="7" fillId="0" borderId="9" xfId="0" applyNumberFormat="1" applyFont="1" applyBorder="1" applyAlignment="1">
      <alignment horizontal="center" vertical="center"/>
    </xf>
    <xf numFmtId="6" fontId="7" fillId="0" borderId="10" xfId="0" applyNumberFormat="1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38" fontId="14" fillId="0" borderId="0" xfId="0" applyNumberFormat="1" applyFont="1" applyAlignment="1">
      <alignment horizontal="right"/>
    </xf>
    <xf numFmtId="166" fontId="11" fillId="0" borderId="0" xfId="19" applyNumberFormat="1" applyFont="1" applyAlignment="1">
      <alignment horizontal="center"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6" fontId="7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6" fontId="7" fillId="0" borderId="17" xfId="0" applyNumberFormat="1" applyFont="1" applyBorder="1" applyAlignment="1">
      <alignment horizontal="center" vertical="center"/>
    </xf>
    <xf numFmtId="6" fontId="8" fillId="0" borderId="18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4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left" indent="1"/>
    </xf>
    <xf numFmtId="0" fontId="1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6" fontId="31" fillId="0" borderId="0" xfId="19" applyNumberFormat="1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6" fillId="0" borderId="6" xfId="0" applyFont="1" applyBorder="1" applyAlignment="1">
      <alignment horizontal="center" vertical="center"/>
    </xf>
    <xf numFmtId="38" fontId="7" fillId="2" borderId="3" xfId="0" applyNumberFormat="1" applyFont="1" applyFill="1" applyBorder="1" applyAlignment="1">
      <alignment horizontal="center" vertical="center"/>
    </xf>
    <xf numFmtId="6" fontId="7" fillId="2" borderId="10" xfId="0" applyNumberFormat="1" applyFont="1" applyFill="1" applyBorder="1" applyAlignment="1">
      <alignment horizontal="center" vertical="center"/>
    </xf>
    <xf numFmtId="6" fontId="7" fillId="2" borderId="4" xfId="0" applyNumberFormat="1" applyFont="1" applyFill="1" applyBorder="1" applyAlignment="1">
      <alignment horizontal="center" vertical="center"/>
    </xf>
    <xf numFmtId="6" fontId="8" fillId="2" borderId="5" xfId="0" applyNumberFormat="1" applyFont="1" applyFill="1" applyBorder="1" applyAlignment="1">
      <alignment horizontal="center" vertical="center"/>
    </xf>
    <xf numFmtId="6" fontId="7" fillId="2" borderId="2" xfId="0" applyNumberFormat="1" applyFont="1" applyFill="1" applyBorder="1" applyAlignment="1">
      <alignment horizontal="center" vertical="center"/>
    </xf>
    <xf numFmtId="38" fontId="7" fillId="2" borderId="7" xfId="0" applyNumberFormat="1" applyFont="1" applyFill="1" applyBorder="1" applyAlignment="1">
      <alignment horizontal="center" vertical="center"/>
    </xf>
    <xf numFmtId="6" fontId="7" fillId="2" borderId="11" xfId="0" applyNumberFormat="1" applyFont="1" applyFill="1" applyBorder="1" applyAlignment="1">
      <alignment horizontal="center" vertical="center"/>
    </xf>
    <xf numFmtId="6" fontId="7" fillId="2" borderId="8" xfId="0" applyNumberFormat="1" applyFont="1" applyFill="1" applyBorder="1" applyAlignment="1">
      <alignment horizontal="center" vertical="center"/>
    </xf>
    <xf numFmtId="6" fontId="7" fillId="2" borderId="9" xfId="0" applyNumberFormat="1" applyFont="1" applyFill="1" applyBorder="1" applyAlignment="1">
      <alignment horizontal="center" vertical="center"/>
    </xf>
    <xf numFmtId="6" fontId="7" fillId="2" borderId="16" xfId="0" applyNumberFormat="1" applyFont="1" applyFill="1" applyBorder="1" applyAlignment="1">
      <alignment horizontal="center" vertical="center"/>
    </xf>
    <xf numFmtId="6" fontId="7" fillId="2" borderId="17" xfId="0" applyNumberFormat="1" applyFont="1" applyFill="1" applyBorder="1" applyAlignment="1">
      <alignment horizontal="center" vertical="center"/>
    </xf>
    <xf numFmtId="6" fontId="8" fillId="2" borderId="18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 wrapText="1"/>
    </xf>
    <xf numFmtId="164" fontId="17" fillId="2" borderId="13" xfId="0" applyNumberFormat="1" applyFont="1" applyFill="1" applyBorder="1" applyAlignment="1">
      <alignment horizontal="center" vertical="center" wrapText="1"/>
    </xf>
    <xf numFmtId="164" fontId="17" fillId="2" borderId="14" xfId="0" applyNumberFormat="1" applyFont="1" applyFill="1" applyBorder="1" applyAlignment="1">
      <alignment horizontal="center" vertical="center" wrapText="1"/>
    </xf>
    <xf numFmtId="164" fontId="17" fillId="2" borderId="15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17" fillId="0" borderId="0" xfId="0" applyNumberFormat="1" applyFont="1" applyBorder="1" applyAlignment="1">
      <alignment horizontal="right" vertical="center"/>
    </xf>
    <xf numFmtId="164" fontId="31" fillId="0" borderId="23" xfId="0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horizontal="left" vertical="center" indent="1"/>
    </xf>
    <xf numFmtId="166" fontId="31" fillId="0" borderId="0" xfId="19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166" fontId="31" fillId="0" borderId="23" xfId="19" applyNumberFormat="1" applyFont="1" applyBorder="1" applyAlignment="1">
      <alignment horizontal="center" vertical="center"/>
    </xf>
    <xf numFmtId="38" fontId="14" fillId="0" borderId="24" xfId="0" applyNumberFormat="1" applyFont="1" applyBorder="1" applyAlignment="1">
      <alignment horizontal="right" vertical="center"/>
    </xf>
    <xf numFmtId="38" fontId="14" fillId="0" borderId="25" xfId="0" applyNumberFormat="1" applyFont="1" applyBorder="1" applyAlignment="1">
      <alignment horizontal="right" vertical="center"/>
    </xf>
    <xf numFmtId="166" fontId="11" fillId="0" borderId="25" xfId="19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21" fillId="0" borderId="25" xfId="0" applyNumberFormat="1" applyFont="1" applyBorder="1" applyAlignment="1">
      <alignment horizontal="right" vertical="center"/>
    </xf>
    <xf numFmtId="166" fontId="11" fillId="0" borderId="26" xfId="19" applyNumberFormat="1" applyFont="1" applyBorder="1" applyAlignment="1">
      <alignment horizontal="center" vertical="center"/>
    </xf>
    <xf numFmtId="6" fontId="7" fillId="2" borderId="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38" fontId="5" fillId="0" borderId="22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38" fontId="33" fillId="0" borderId="22" xfId="0" applyNumberFormat="1" applyFont="1" applyBorder="1" applyAlignment="1">
      <alignment horizontal="right" vertical="center"/>
    </xf>
    <xf numFmtId="38" fontId="33" fillId="0" borderId="0" xfId="0" applyNumberFormat="1" applyFont="1" applyBorder="1" applyAlignment="1">
      <alignment horizontal="right" vertical="center"/>
    </xf>
    <xf numFmtId="164" fontId="20" fillId="2" borderId="32" xfId="0" applyNumberFormat="1" applyFont="1" applyFill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Border="1" applyAlignment="1">
      <alignment horizontal="left" vertical="center" indent="1"/>
    </xf>
    <xf numFmtId="164" fontId="17" fillId="0" borderId="0" xfId="0" applyNumberFormat="1" applyFont="1" applyBorder="1" applyAlignment="1">
      <alignment horizontal="right" vertical="center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38" fontId="19" fillId="2" borderId="37" xfId="0" applyNumberFormat="1" applyFont="1" applyFill="1" applyBorder="1" applyAlignment="1">
      <alignment horizontal="center" vertical="center" wrapText="1"/>
    </xf>
    <xf numFmtId="38" fontId="18" fillId="2" borderId="38" xfId="0" applyNumberFormat="1" applyFont="1" applyFill="1" applyBorder="1" applyAlignment="1">
      <alignment horizontal="center" vertical="center" wrapText="1"/>
    </xf>
    <xf numFmtId="38" fontId="18" fillId="2" borderId="39" xfId="0" applyNumberFormat="1" applyFont="1" applyFill="1" applyBorder="1" applyAlignment="1">
      <alignment horizontal="center" vertical="center" wrapText="1"/>
    </xf>
    <xf numFmtId="38" fontId="24" fillId="2" borderId="40" xfId="0" applyNumberFormat="1" applyFont="1" applyFill="1" applyBorder="1" applyAlignment="1">
      <alignment horizontal="center" vertical="center" wrapText="1"/>
    </xf>
    <xf numFmtId="38" fontId="24" fillId="2" borderId="41" xfId="0" applyNumberFormat="1" applyFont="1" applyFill="1" applyBorder="1" applyAlignment="1">
      <alignment horizontal="center" vertical="center" wrapText="1"/>
    </xf>
    <xf numFmtId="38" fontId="17" fillId="0" borderId="0" xfId="0" applyNumberFormat="1" applyFont="1" applyBorder="1" applyAlignment="1">
      <alignment horizontal="right" vertical="center"/>
    </xf>
    <xf numFmtId="38" fontId="35" fillId="0" borderId="22" xfId="0" applyNumberFormat="1" applyFont="1" applyBorder="1" applyAlignment="1">
      <alignment horizontal="right" vertical="center"/>
    </xf>
    <xf numFmtId="38" fontId="35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right" vertic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7" fillId="0" borderId="0" xfId="0" applyNumberFormat="1" applyFont="1" applyAlignment="1">
      <alignment horizontal="right"/>
    </xf>
    <xf numFmtId="38" fontId="19" fillId="0" borderId="10" xfId="0" applyNumberFormat="1" applyFont="1" applyBorder="1" applyAlignment="1">
      <alignment horizontal="center" vertical="center" wrapText="1"/>
    </xf>
    <xf numFmtId="38" fontId="18" fillId="0" borderId="45" xfId="0" applyNumberFormat="1" applyFont="1" applyBorder="1" applyAlignment="1">
      <alignment horizontal="center" vertical="center" wrapText="1"/>
    </xf>
    <xf numFmtId="38" fontId="18" fillId="0" borderId="46" xfId="0" applyNumberFormat="1" applyFont="1" applyBorder="1" applyAlignment="1">
      <alignment horizontal="center" vertical="center" wrapText="1"/>
    </xf>
    <xf numFmtId="38" fontId="16" fillId="0" borderId="47" xfId="0" applyNumberFormat="1" applyFont="1" applyBorder="1" applyAlignment="1">
      <alignment horizontal="center" vertical="center" wrapText="1"/>
    </xf>
    <xf numFmtId="38" fontId="16" fillId="0" borderId="41" xfId="0" applyNumberFormat="1" applyFont="1" applyBorder="1" applyAlignment="1">
      <alignment horizontal="center" vertical="center" wrapText="1"/>
    </xf>
    <xf numFmtId="38" fontId="17" fillId="0" borderId="0" xfId="0" applyNumberFormat="1" applyFont="1" applyAlignment="1">
      <alignment horizontal="right"/>
    </xf>
    <xf numFmtId="38" fontId="3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6" fillId="0" borderId="48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38" fontId="5" fillId="0" borderId="0" xfId="0" applyNumberFormat="1" applyFont="1" applyAlignment="1">
      <alignment horizontal="right"/>
    </xf>
    <xf numFmtId="38" fontId="33" fillId="0" borderId="0" xfId="0" applyNumberFormat="1" applyFont="1" applyAlignment="1">
      <alignment horizontal="right"/>
    </xf>
    <xf numFmtId="164" fontId="20" fillId="0" borderId="49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31" fillId="0" borderId="0" xfId="0" applyNumberFormat="1" applyFont="1" applyAlignment="1">
      <alignment horizontal="left" indent="1"/>
    </xf>
    <xf numFmtId="0" fontId="15" fillId="0" borderId="5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27" fillId="0" borderId="52" xfId="0" applyFont="1" applyBorder="1" applyAlignment="1">
      <alignment horizontal="left"/>
    </xf>
    <xf numFmtId="0" fontId="2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workbookViewId="0" topLeftCell="A1">
      <selection activeCell="N23" sqref="N23"/>
    </sheetView>
  </sheetViews>
  <sheetFormatPr defaultColWidth="8.88671875" defaultRowHeight="16.5"/>
  <cols>
    <col min="1" max="1" width="8.4453125" style="5" customWidth="1"/>
    <col min="2" max="2" width="8.77734375" style="5" customWidth="1"/>
    <col min="3" max="3" width="11.5546875" style="6" customWidth="1"/>
    <col min="4" max="8" width="10.5546875" style="7" customWidth="1"/>
    <col min="9" max="9" width="10.5546875" style="5" customWidth="1"/>
    <col min="10" max="10" width="12.6640625" style="5" customWidth="1"/>
    <col min="11" max="11" width="1.4375" style="5" customWidth="1"/>
    <col min="12" max="13" width="8.6640625" style="5" customWidth="1"/>
  </cols>
  <sheetData>
    <row r="1" ht="12" customHeight="1"/>
    <row r="2" spans="1:10" s="66" customFormat="1" ht="21" customHeight="1">
      <c r="A2" s="65" t="s">
        <v>13</v>
      </c>
      <c r="B2" s="104" t="s">
        <v>56</v>
      </c>
      <c r="C2" s="104"/>
      <c r="D2" s="104"/>
      <c r="E2" s="104"/>
      <c r="F2" s="104"/>
      <c r="G2" s="104"/>
      <c r="H2" s="104"/>
      <c r="I2" s="104"/>
      <c r="J2" s="105"/>
    </row>
    <row r="3" spans="1:10" s="66" customFormat="1" ht="21" customHeight="1">
      <c r="A3" s="67" t="s">
        <v>14</v>
      </c>
      <c r="B3" s="99" t="s">
        <v>55</v>
      </c>
      <c r="C3" s="99"/>
      <c r="D3" s="99"/>
      <c r="E3" s="99"/>
      <c r="F3" s="99"/>
      <c r="G3" s="99"/>
      <c r="H3" s="99"/>
      <c r="I3" s="99"/>
      <c r="J3" s="100"/>
    </row>
    <row r="4" spans="1:10" s="66" customFormat="1" ht="21" customHeight="1">
      <c r="A4" s="67" t="s">
        <v>15</v>
      </c>
      <c r="B4" s="99" t="s">
        <v>57</v>
      </c>
      <c r="C4" s="99"/>
      <c r="D4" s="99"/>
      <c r="E4" s="99"/>
      <c r="F4" s="99"/>
      <c r="G4" s="99"/>
      <c r="H4" s="99"/>
      <c r="I4" s="99"/>
      <c r="J4" s="100"/>
    </row>
    <row r="5" spans="1:10" s="66" customFormat="1" ht="21" customHeight="1">
      <c r="A5" s="67" t="s">
        <v>16</v>
      </c>
      <c r="B5" s="99" t="s">
        <v>25</v>
      </c>
      <c r="C5" s="99"/>
      <c r="D5" s="99"/>
      <c r="E5" s="99"/>
      <c r="F5" s="99"/>
      <c r="G5" s="99"/>
      <c r="H5" s="99"/>
      <c r="I5" s="99"/>
      <c r="J5" s="100"/>
    </row>
    <row r="6" spans="1:10" s="66" customFormat="1" ht="21" customHeight="1">
      <c r="A6" s="67" t="s">
        <v>17</v>
      </c>
      <c r="B6" s="99" t="s">
        <v>27</v>
      </c>
      <c r="C6" s="99"/>
      <c r="D6" s="99"/>
      <c r="E6" s="99"/>
      <c r="F6" s="99"/>
      <c r="G6" s="99"/>
      <c r="H6" s="99"/>
      <c r="I6" s="99"/>
      <c r="J6" s="100"/>
    </row>
    <row r="7" spans="1:10" s="66" customFormat="1" ht="21" customHeight="1">
      <c r="A7" s="67" t="s">
        <v>18</v>
      </c>
      <c r="B7" s="99" t="s">
        <v>28</v>
      </c>
      <c r="C7" s="99"/>
      <c r="D7" s="99"/>
      <c r="E7" s="99"/>
      <c r="F7" s="99"/>
      <c r="G7" s="99"/>
      <c r="H7" s="99"/>
      <c r="I7" s="99"/>
      <c r="J7" s="100"/>
    </row>
    <row r="8" spans="1:10" s="66" customFormat="1" ht="21" customHeight="1">
      <c r="A8" s="67" t="s">
        <v>19</v>
      </c>
      <c r="B8" s="99" t="s">
        <v>29</v>
      </c>
      <c r="C8" s="99"/>
      <c r="D8" s="99"/>
      <c r="E8" s="99"/>
      <c r="F8" s="99"/>
      <c r="G8" s="99"/>
      <c r="H8" s="99"/>
      <c r="I8" s="99"/>
      <c r="J8" s="100"/>
    </row>
    <row r="9" spans="1:10" s="66" customFormat="1" ht="21" customHeight="1">
      <c r="A9" s="67" t="s">
        <v>20</v>
      </c>
      <c r="B9" s="99" t="s">
        <v>50</v>
      </c>
      <c r="C9" s="99"/>
      <c r="D9" s="99"/>
      <c r="E9" s="99"/>
      <c r="F9" s="99"/>
      <c r="G9" s="99"/>
      <c r="H9" s="99"/>
      <c r="I9" s="99"/>
      <c r="J9" s="100"/>
    </row>
    <row r="10" spans="1:10" s="66" customFormat="1" ht="21" customHeight="1" thickBot="1">
      <c r="A10" s="72" t="s">
        <v>21</v>
      </c>
      <c r="B10" s="102" t="s">
        <v>51</v>
      </c>
      <c r="C10" s="102"/>
      <c r="D10" s="102"/>
      <c r="E10" s="102"/>
      <c r="F10" s="102"/>
      <c r="G10" s="102"/>
      <c r="H10" s="102"/>
      <c r="I10" s="102"/>
      <c r="J10" s="103"/>
    </row>
    <row r="11" spans="1:10" s="66" customFormat="1" ht="21" customHeight="1">
      <c r="A11" s="67" t="s">
        <v>22</v>
      </c>
      <c r="B11" s="98" t="s">
        <v>53</v>
      </c>
      <c r="C11" s="99"/>
      <c r="D11" s="99"/>
      <c r="E11" s="99"/>
      <c r="F11" s="99"/>
      <c r="G11" s="99"/>
      <c r="H11" s="99"/>
      <c r="I11" s="99"/>
      <c r="J11" s="100"/>
    </row>
    <row r="12" spans="1:10" s="66" customFormat="1" ht="21" customHeight="1">
      <c r="A12" s="67"/>
      <c r="B12" s="99" t="s">
        <v>54</v>
      </c>
      <c r="C12" s="99"/>
      <c r="D12" s="99"/>
      <c r="E12" s="99"/>
      <c r="F12" s="99"/>
      <c r="G12" s="99"/>
      <c r="H12" s="99"/>
      <c r="I12" s="99"/>
      <c r="J12" s="100"/>
    </row>
    <row r="13" spans="1:10" s="66" customFormat="1" ht="21" customHeight="1">
      <c r="A13" s="67" t="s">
        <v>32</v>
      </c>
      <c r="B13" s="98" t="s">
        <v>33</v>
      </c>
      <c r="C13" s="99"/>
      <c r="D13" s="99"/>
      <c r="E13" s="99"/>
      <c r="F13" s="99"/>
      <c r="G13" s="99"/>
      <c r="H13" s="99"/>
      <c r="I13" s="99"/>
      <c r="J13" s="100"/>
    </row>
    <row r="14" spans="1:10" s="66" customFormat="1" ht="21" customHeight="1">
      <c r="A14" s="67" t="s">
        <v>35</v>
      </c>
      <c r="B14" s="98" t="s">
        <v>36</v>
      </c>
      <c r="C14" s="99"/>
      <c r="D14" s="99"/>
      <c r="E14" s="99"/>
      <c r="F14" s="99"/>
      <c r="G14" s="99"/>
      <c r="H14" s="99"/>
      <c r="I14" s="99"/>
      <c r="J14" s="100"/>
    </row>
    <row r="15" spans="1:10" s="66" customFormat="1" ht="21" customHeight="1" thickBot="1">
      <c r="A15" s="72" t="s">
        <v>38</v>
      </c>
      <c r="B15" s="101" t="s">
        <v>37</v>
      </c>
      <c r="C15" s="102"/>
      <c r="D15" s="102"/>
      <c r="E15" s="102"/>
      <c r="F15" s="102"/>
      <c r="G15" s="102"/>
      <c r="H15" s="102"/>
      <c r="I15" s="102"/>
      <c r="J15" s="103"/>
    </row>
    <row r="16" spans="1:10" s="77" customFormat="1" ht="37.5" customHeigh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s="68" customFormat="1" ht="4.5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s="69" customFormat="1" ht="18" customHeight="1">
      <c r="A18" s="81"/>
      <c r="B18" s="82"/>
      <c r="C18" s="82"/>
      <c r="D18" s="82"/>
      <c r="E18" s="82"/>
      <c r="F18" s="117" t="s">
        <v>39</v>
      </c>
      <c r="G18" s="117"/>
      <c r="H18" s="117"/>
      <c r="I18" s="117"/>
      <c r="J18" s="84">
        <v>26000</v>
      </c>
    </row>
    <row r="19" spans="1:10" s="69" customFormat="1" ht="18" customHeight="1">
      <c r="A19" s="108" t="s">
        <v>40</v>
      </c>
      <c r="B19" s="109"/>
      <c r="C19" s="109"/>
      <c r="D19" s="87">
        <v>2014</v>
      </c>
      <c r="E19" s="87"/>
      <c r="F19" s="117" t="s">
        <v>41</v>
      </c>
      <c r="G19" s="117"/>
      <c r="H19" s="117"/>
      <c r="I19" s="117"/>
      <c r="J19" s="84">
        <v>4000</v>
      </c>
    </row>
    <row r="20" spans="1:10" s="70" customFormat="1" ht="18" customHeight="1">
      <c r="A20" s="108" t="s">
        <v>42</v>
      </c>
      <c r="B20" s="109"/>
      <c r="C20" s="109"/>
      <c r="D20" s="87">
        <v>65</v>
      </c>
      <c r="E20" s="87"/>
      <c r="F20" s="117" t="s">
        <v>46</v>
      </c>
      <c r="G20" s="117"/>
      <c r="H20" s="117"/>
      <c r="I20" s="117"/>
      <c r="J20" s="84">
        <v>10000</v>
      </c>
    </row>
    <row r="21" spans="1:10" s="70" customFormat="1" ht="6.75" customHeight="1">
      <c r="A21" s="85"/>
      <c r="B21" s="86"/>
      <c r="C21" s="86"/>
      <c r="D21" s="87"/>
      <c r="E21" s="87"/>
      <c r="F21" s="83"/>
      <c r="G21" s="83"/>
      <c r="H21" s="83"/>
      <c r="I21" s="83"/>
      <c r="J21" s="84"/>
    </row>
    <row r="22" spans="1:10" s="70" customFormat="1" ht="18" customHeight="1">
      <c r="A22" s="110" t="s">
        <v>43</v>
      </c>
      <c r="B22" s="111"/>
      <c r="C22" s="111"/>
      <c r="D22" s="116">
        <v>4500000</v>
      </c>
      <c r="E22" s="116"/>
      <c r="F22" s="127" t="s">
        <v>49</v>
      </c>
      <c r="G22" s="127"/>
      <c r="H22" s="127"/>
      <c r="I22" s="127"/>
      <c r="J22" s="84">
        <v>250000</v>
      </c>
    </row>
    <row r="23" spans="1:10" s="70" customFormat="1" ht="18" customHeight="1">
      <c r="A23" s="128" t="s">
        <v>48</v>
      </c>
      <c r="B23" s="129"/>
      <c r="C23" s="129"/>
      <c r="D23" s="88">
        <v>0.045</v>
      </c>
      <c r="E23" s="89"/>
      <c r="F23" s="130" t="s">
        <v>47</v>
      </c>
      <c r="G23" s="130"/>
      <c r="H23" s="130"/>
      <c r="I23" s="130"/>
      <c r="J23" s="90">
        <v>0.4</v>
      </c>
    </row>
    <row r="24" spans="1:10" s="71" customFormat="1" ht="18" customHeight="1" thickBot="1">
      <c r="A24" s="91"/>
      <c r="B24" s="92"/>
      <c r="C24" s="92"/>
      <c r="D24" s="93"/>
      <c r="E24" s="94"/>
      <c r="F24" s="95"/>
      <c r="G24" s="95"/>
      <c r="H24" s="95"/>
      <c r="I24" s="95"/>
      <c r="J24" s="96"/>
    </row>
    <row r="25" spans="1:13" s="10" customFormat="1" ht="21" customHeight="1">
      <c r="A25" s="120" t="s">
        <v>0</v>
      </c>
      <c r="B25" s="118" t="s">
        <v>8</v>
      </c>
      <c r="C25" s="125" t="s">
        <v>5</v>
      </c>
      <c r="D25" s="122" t="s">
        <v>1</v>
      </c>
      <c r="E25" s="123"/>
      <c r="F25" s="123"/>
      <c r="G25" s="124"/>
      <c r="H25" s="114" t="s">
        <v>2</v>
      </c>
      <c r="I25" s="112" t="s">
        <v>45</v>
      </c>
      <c r="J25" s="106" t="s">
        <v>7</v>
      </c>
      <c r="K25" s="8"/>
      <c r="L25" s="9"/>
      <c r="M25" s="9"/>
    </row>
    <row r="26" spans="1:13" s="11" customFormat="1" ht="36" customHeight="1">
      <c r="A26" s="121"/>
      <c r="B26" s="119"/>
      <c r="C26" s="126"/>
      <c r="D26" s="61" t="s">
        <v>9</v>
      </c>
      <c r="E26" s="62" t="s">
        <v>4</v>
      </c>
      <c r="F26" s="63" t="s">
        <v>3</v>
      </c>
      <c r="G26" s="64" t="s">
        <v>6</v>
      </c>
      <c r="H26" s="115"/>
      <c r="I26" s="113"/>
      <c r="J26" s="107"/>
      <c r="K26" s="2"/>
      <c r="L26" s="9"/>
      <c r="M26" s="9"/>
    </row>
    <row r="27" spans="1:13" s="1" customFormat="1" ht="16.5" customHeight="1">
      <c r="A27" s="73">
        <f>D19</f>
        <v>2014</v>
      </c>
      <c r="B27" s="74">
        <f>D20</f>
        <v>65</v>
      </c>
      <c r="C27" s="49">
        <f>D22</f>
        <v>4500000</v>
      </c>
      <c r="D27" s="50">
        <f>J22</f>
        <v>250000</v>
      </c>
      <c r="E27" s="51">
        <f>J18</f>
        <v>26000</v>
      </c>
      <c r="F27" s="51">
        <f>J19</f>
        <v>4000</v>
      </c>
      <c r="G27" s="97">
        <f>J20</f>
        <v>10000</v>
      </c>
      <c r="H27" s="53">
        <f>SUM(D27:G27)</f>
        <v>290000</v>
      </c>
      <c r="I27" s="51">
        <f>$J$23*H27</f>
        <v>116000</v>
      </c>
      <c r="J27" s="52">
        <f>H27-I27</f>
        <v>174000</v>
      </c>
      <c r="K27" s="4"/>
      <c r="L27" s="3"/>
      <c r="M27" s="3"/>
    </row>
    <row r="28" spans="1:13" s="1" customFormat="1" ht="16.5" customHeight="1">
      <c r="A28" s="75">
        <f aca="true" t="shared" si="0" ref="A28:B57">A27+1</f>
        <v>2015</v>
      </c>
      <c r="B28" s="75">
        <f t="shared" si="0"/>
        <v>66</v>
      </c>
      <c r="C28" s="54">
        <f>ROUND((C27-D27)*(1+$D$23),-3)</f>
        <v>4441000</v>
      </c>
      <c r="D28" s="55">
        <f>D27</f>
        <v>250000</v>
      </c>
      <c r="E28" s="56">
        <f>E27</f>
        <v>26000</v>
      </c>
      <c r="F28" s="56">
        <f>F27</f>
        <v>4000</v>
      </c>
      <c r="G28" s="57">
        <f>G27</f>
        <v>10000</v>
      </c>
      <c r="H28" s="58">
        <f>SUM(D28:G28)</f>
        <v>290000</v>
      </c>
      <c r="I28" s="59">
        <f>$J$23*H28</f>
        <v>116000</v>
      </c>
      <c r="J28" s="60">
        <f>H28-I28</f>
        <v>174000</v>
      </c>
      <c r="K28" s="4"/>
      <c r="L28" s="4"/>
      <c r="M28" s="4"/>
    </row>
    <row r="29" spans="1:13" s="1" customFormat="1" ht="16.5" customHeight="1">
      <c r="A29" s="75">
        <f t="shared" si="0"/>
        <v>2016</v>
      </c>
      <c r="B29" s="75">
        <f t="shared" si="0"/>
        <v>67</v>
      </c>
      <c r="C29" s="54">
        <f aca="true" t="shared" si="1" ref="C29:C57">ROUND((C28-D28)*(1+$D$23),-3)</f>
        <v>4380000</v>
      </c>
      <c r="D29" s="55">
        <f aca="true" t="shared" si="2" ref="D29:E57">D28</f>
        <v>250000</v>
      </c>
      <c r="E29" s="56">
        <f t="shared" si="2"/>
        <v>26000</v>
      </c>
      <c r="F29" s="56">
        <f aca="true" t="shared" si="3" ref="F29:F57">F28</f>
        <v>4000</v>
      </c>
      <c r="G29" s="57">
        <f aca="true" t="shared" si="4" ref="G29:G57">G28</f>
        <v>10000</v>
      </c>
      <c r="H29" s="58">
        <f aca="true" t="shared" si="5" ref="H29:H57">SUM(D29:G29)</f>
        <v>290000</v>
      </c>
      <c r="I29" s="59">
        <f aca="true" t="shared" si="6" ref="I29:I57">$J$23*H29</f>
        <v>116000</v>
      </c>
      <c r="J29" s="60">
        <f aca="true" t="shared" si="7" ref="J29:J57">H29-I29</f>
        <v>174000</v>
      </c>
      <c r="K29" s="4"/>
      <c r="L29" s="4"/>
      <c r="M29" s="4"/>
    </row>
    <row r="30" spans="1:13" s="1" customFormat="1" ht="16.5" customHeight="1">
      <c r="A30" s="75">
        <f t="shared" si="0"/>
        <v>2017</v>
      </c>
      <c r="B30" s="75">
        <f t="shared" si="0"/>
        <v>68</v>
      </c>
      <c r="C30" s="54">
        <f t="shared" si="1"/>
        <v>4316000</v>
      </c>
      <c r="D30" s="55">
        <f t="shared" si="2"/>
        <v>250000</v>
      </c>
      <c r="E30" s="56">
        <f t="shared" si="2"/>
        <v>26000</v>
      </c>
      <c r="F30" s="56">
        <f t="shared" si="3"/>
        <v>4000</v>
      </c>
      <c r="G30" s="57">
        <f t="shared" si="4"/>
        <v>10000</v>
      </c>
      <c r="H30" s="58">
        <f t="shared" si="5"/>
        <v>290000</v>
      </c>
      <c r="I30" s="59">
        <f t="shared" si="6"/>
        <v>116000</v>
      </c>
      <c r="J30" s="60">
        <f t="shared" si="7"/>
        <v>174000</v>
      </c>
      <c r="K30" s="4"/>
      <c r="L30" s="4"/>
      <c r="M30" s="4"/>
    </row>
    <row r="31" spans="1:13" s="1" customFormat="1" ht="16.5" customHeight="1">
      <c r="A31" s="75">
        <f t="shared" si="0"/>
        <v>2018</v>
      </c>
      <c r="B31" s="75">
        <f t="shared" si="0"/>
        <v>69</v>
      </c>
      <c r="C31" s="54">
        <f t="shared" si="1"/>
        <v>4249000</v>
      </c>
      <c r="D31" s="55">
        <f t="shared" si="2"/>
        <v>250000</v>
      </c>
      <c r="E31" s="56">
        <f t="shared" si="2"/>
        <v>26000</v>
      </c>
      <c r="F31" s="56">
        <f t="shared" si="3"/>
        <v>4000</v>
      </c>
      <c r="G31" s="56">
        <f t="shared" si="4"/>
        <v>10000</v>
      </c>
      <c r="H31" s="58">
        <f t="shared" si="5"/>
        <v>290000</v>
      </c>
      <c r="I31" s="59">
        <f t="shared" si="6"/>
        <v>116000</v>
      </c>
      <c r="J31" s="60">
        <f t="shared" si="7"/>
        <v>174000</v>
      </c>
      <c r="K31" s="4"/>
      <c r="L31" s="4"/>
      <c r="M31" s="4"/>
    </row>
    <row r="32" spans="1:13" s="1" customFormat="1" ht="16.5" customHeight="1">
      <c r="A32" s="75">
        <f t="shared" si="0"/>
        <v>2019</v>
      </c>
      <c r="B32" s="75">
        <f t="shared" si="0"/>
        <v>70</v>
      </c>
      <c r="C32" s="54">
        <f t="shared" si="1"/>
        <v>4179000</v>
      </c>
      <c r="D32" s="55">
        <f t="shared" si="2"/>
        <v>250000</v>
      </c>
      <c r="E32" s="56">
        <f t="shared" si="2"/>
        <v>26000</v>
      </c>
      <c r="F32" s="56">
        <f t="shared" si="3"/>
        <v>4000</v>
      </c>
      <c r="G32" s="56">
        <f t="shared" si="4"/>
        <v>10000</v>
      </c>
      <c r="H32" s="58">
        <f t="shared" si="5"/>
        <v>290000</v>
      </c>
      <c r="I32" s="59">
        <f t="shared" si="6"/>
        <v>116000</v>
      </c>
      <c r="J32" s="60">
        <f t="shared" si="7"/>
        <v>174000</v>
      </c>
      <c r="K32" s="4"/>
      <c r="L32" s="4"/>
      <c r="M32" s="4"/>
    </row>
    <row r="33" spans="1:13" s="1" customFormat="1" ht="16.5" customHeight="1">
      <c r="A33" s="75">
        <f t="shared" si="0"/>
        <v>2020</v>
      </c>
      <c r="B33" s="75">
        <f t="shared" si="0"/>
        <v>71</v>
      </c>
      <c r="C33" s="54">
        <f t="shared" si="1"/>
        <v>4106000</v>
      </c>
      <c r="D33" s="55">
        <f t="shared" si="2"/>
        <v>250000</v>
      </c>
      <c r="E33" s="56">
        <f t="shared" si="2"/>
        <v>26000</v>
      </c>
      <c r="F33" s="56">
        <f t="shared" si="3"/>
        <v>4000</v>
      </c>
      <c r="G33" s="56">
        <f t="shared" si="4"/>
        <v>10000</v>
      </c>
      <c r="H33" s="58">
        <f t="shared" si="5"/>
        <v>290000</v>
      </c>
      <c r="I33" s="59">
        <f t="shared" si="6"/>
        <v>116000</v>
      </c>
      <c r="J33" s="60">
        <f t="shared" si="7"/>
        <v>174000</v>
      </c>
      <c r="K33" s="4"/>
      <c r="L33" s="4"/>
      <c r="M33" s="4"/>
    </row>
    <row r="34" spans="1:13" s="1" customFormat="1" ht="16.5" customHeight="1">
      <c r="A34" s="75">
        <f t="shared" si="0"/>
        <v>2021</v>
      </c>
      <c r="B34" s="75">
        <f t="shared" si="0"/>
        <v>72</v>
      </c>
      <c r="C34" s="54">
        <f t="shared" si="1"/>
        <v>4030000</v>
      </c>
      <c r="D34" s="55">
        <f t="shared" si="2"/>
        <v>250000</v>
      </c>
      <c r="E34" s="56">
        <f t="shared" si="2"/>
        <v>26000</v>
      </c>
      <c r="F34" s="56">
        <f t="shared" si="3"/>
        <v>4000</v>
      </c>
      <c r="G34" s="56">
        <f t="shared" si="4"/>
        <v>10000</v>
      </c>
      <c r="H34" s="58">
        <f t="shared" si="5"/>
        <v>290000</v>
      </c>
      <c r="I34" s="59">
        <f t="shared" si="6"/>
        <v>116000</v>
      </c>
      <c r="J34" s="60">
        <f t="shared" si="7"/>
        <v>174000</v>
      </c>
      <c r="K34" s="4"/>
      <c r="L34" s="4"/>
      <c r="M34" s="4"/>
    </row>
    <row r="35" spans="1:13" s="1" customFormat="1" ht="16.5" customHeight="1">
      <c r="A35" s="75">
        <f t="shared" si="0"/>
        <v>2022</v>
      </c>
      <c r="B35" s="75">
        <f t="shared" si="0"/>
        <v>73</v>
      </c>
      <c r="C35" s="54">
        <f t="shared" si="1"/>
        <v>3950000</v>
      </c>
      <c r="D35" s="55">
        <f t="shared" si="2"/>
        <v>250000</v>
      </c>
      <c r="E35" s="56">
        <f t="shared" si="2"/>
        <v>26000</v>
      </c>
      <c r="F35" s="56">
        <f t="shared" si="3"/>
        <v>4000</v>
      </c>
      <c r="G35" s="56">
        <f t="shared" si="4"/>
        <v>10000</v>
      </c>
      <c r="H35" s="58">
        <f t="shared" si="5"/>
        <v>290000</v>
      </c>
      <c r="I35" s="59">
        <f t="shared" si="6"/>
        <v>116000</v>
      </c>
      <c r="J35" s="60">
        <f t="shared" si="7"/>
        <v>174000</v>
      </c>
      <c r="K35" s="4"/>
      <c r="L35" s="4"/>
      <c r="M35" s="4"/>
    </row>
    <row r="36" spans="1:13" s="1" customFormat="1" ht="16.5" customHeight="1">
      <c r="A36" s="75">
        <f t="shared" si="0"/>
        <v>2023</v>
      </c>
      <c r="B36" s="75">
        <f t="shared" si="0"/>
        <v>74</v>
      </c>
      <c r="C36" s="54">
        <f t="shared" si="1"/>
        <v>3867000</v>
      </c>
      <c r="D36" s="55">
        <f t="shared" si="2"/>
        <v>250000</v>
      </c>
      <c r="E36" s="56">
        <f t="shared" si="2"/>
        <v>26000</v>
      </c>
      <c r="F36" s="56">
        <f t="shared" si="3"/>
        <v>4000</v>
      </c>
      <c r="G36" s="56">
        <f t="shared" si="4"/>
        <v>10000</v>
      </c>
      <c r="H36" s="58">
        <f t="shared" si="5"/>
        <v>290000</v>
      </c>
      <c r="I36" s="59">
        <f t="shared" si="6"/>
        <v>116000</v>
      </c>
      <c r="J36" s="60">
        <f t="shared" si="7"/>
        <v>174000</v>
      </c>
      <c r="K36" s="4"/>
      <c r="L36" s="4"/>
      <c r="M36" s="4"/>
    </row>
    <row r="37" spans="1:13" s="1" customFormat="1" ht="16.5" customHeight="1">
      <c r="A37" s="75">
        <f t="shared" si="0"/>
        <v>2024</v>
      </c>
      <c r="B37" s="75">
        <f t="shared" si="0"/>
        <v>75</v>
      </c>
      <c r="C37" s="54">
        <f t="shared" si="1"/>
        <v>3780000</v>
      </c>
      <c r="D37" s="55">
        <f t="shared" si="2"/>
        <v>250000</v>
      </c>
      <c r="E37" s="56">
        <f t="shared" si="2"/>
        <v>26000</v>
      </c>
      <c r="F37" s="56">
        <f t="shared" si="3"/>
        <v>4000</v>
      </c>
      <c r="G37" s="56">
        <f t="shared" si="4"/>
        <v>10000</v>
      </c>
      <c r="H37" s="58">
        <f t="shared" si="5"/>
        <v>290000</v>
      </c>
      <c r="I37" s="59">
        <f t="shared" si="6"/>
        <v>116000</v>
      </c>
      <c r="J37" s="60">
        <f t="shared" si="7"/>
        <v>174000</v>
      </c>
      <c r="K37" s="4"/>
      <c r="L37" s="4"/>
      <c r="M37" s="4"/>
    </row>
    <row r="38" spans="1:13" s="1" customFormat="1" ht="16.5" customHeight="1">
      <c r="A38" s="75">
        <f t="shared" si="0"/>
        <v>2025</v>
      </c>
      <c r="B38" s="75">
        <f t="shared" si="0"/>
        <v>76</v>
      </c>
      <c r="C38" s="54">
        <f t="shared" si="1"/>
        <v>3689000</v>
      </c>
      <c r="D38" s="55">
        <f t="shared" si="2"/>
        <v>250000</v>
      </c>
      <c r="E38" s="56">
        <f t="shared" si="2"/>
        <v>26000</v>
      </c>
      <c r="F38" s="56">
        <f t="shared" si="3"/>
        <v>4000</v>
      </c>
      <c r="G38" s="56">
        <f t="shared" si="4"/>
        <v>10000</v>
      </c>
      <c r="H38" s="58">
        <f t="shared" si="5"/>
        <v>290000</v>
      </c>
      <c r="I38" s="59">
        <f t="shared" si="6"/>
        <v>116000</v>
      </c>
      <c r="J38" s="60">
        <f t="shared" si="7"/>
        <v>174000</v>
      </c>
      <c r="K38" s="4"/>
      <c r="L38" s="4"/>
      <c r="M38" s="4"/>
    </row>
    <row r="39" spans="1:13" s="1" customFormat="1" ht="16.5" customHeight="1">
      <c r="A39" s="75">
        <f t="shared" si="0"/>
        <v>2026</v>
      </c>
      <c r="B39" s="75">
        <f t="shared" si="0"/>
        <v>77</v>
      </c>
      <c r="C39" s="54">
        <f t="shared" si="1"/>
        <v>3594000</v>
      </c>
      <c r="D39" s="55">
        <f t="shared" si="2"/>
        <v>250000</v>
      </c>
      <c r="E39" s="56">
        <f t="shared" si="2"/>
        <v>26000</v>
      </c>
      <c r="F39" s="56">
        <f t="shared" si="3"/>
        <v>4000</v>
      </c>
      <c r="G39" s="56">
        <f t="shared" si="4"/>
        <v>10000</v>
      </c>
      <c r="H39" s="58">
        <f t="shared" si="5"/>
        <v>290000</v>
      </c>
      <c r="I39" s="59">
        <f t="shared" si="6"/>
        <v>116000</v>
      </c>
      <c r="J39" s="60">
        <f t="shared" si="7"/>
        <v>174000</v>
      </c>
      <c r="K39" s="4"/>
      <c r="L39" s="4"/>
      <c r="M39" s="4"/>
    </row>
    <row r="40" spans="1:13" s="1" customFormat="1" ht="16.5" customHeight="1">
      <c r="A40" s="75">
        <f t="shared" si="0"/>
        <v>2027</v>
      </c>
      <c r="B40" s="75">
        <f t="shared" si="0"/>
        <v>78</v>
      </c>
      <c r="C40" s="54">
        <f t="shared" si="1"/>
        <v>3494000</v>
      </c>
      <c r="D40" s="55">
        <f t="shared" si="2"/>
        <v>250000</v>
      </c>
      <c r="E40" s="56">
        <f t="shared" si="2"/>
        <v>26000</v>
      </c>
      <c r="F40" s="56">
        <f t="shared" si="3"/>
        <v>4000</v>
      </c>
      <c r="G40" s="56">
        <f t="shared" si="4"/>
        <v>10000</v>
      </c>
      <c r="H40" s="58">
        <f t="shared" si="5"/>
        <v>290000</v>
      </c>
      <c r="I40" s="59">
        <f t="shared" si="6"/>
        <v>116000</v>
      </c>
      <c r="J40" s="60">
        <f t="shared" si="7"/>
        <v>174000</v>
      </c>
      <c r="K40" s="4"/>
      <c r="L40" s="4"/>
      <c r="M40" s="4"/>
    </row>
    <row r="41" spans="1:13" s="1" customFormat="1" ht="16.5" customHeight="1">
      <c r="A41" s="75">
        <f t="shared" si="0"/>
        <v>2028</v>
      </c>
      <c r="B41" s="75">
        <f t="shared" si="0"/>
        <v>79</v>
      </c>
      <c r="C41" s="54">
        <f t="shared" si="1"/>
        <v>3390000</v>
      </c>
      <c r="D41" s="55">
        <f t="shared" si="2"/>
        <v>250000</v>
      </c>
      <c r="E41" s="56">
        <f t="shared" si="2"/>
        <v>26000</v>
      </c>
      <c r="F41" s="56">
        <f t="shared" si="3"/>
        <v>4000</v>
      </c>
      <c r="G41" s="56">
        <f t="shared" si="4"/>
        <v>10000</v>
      </c>
      <c r="H41" s="58">
        <f t="shared" si="5"/>
        <v>290000</v>
      </c>
      <c r="I41" s="59">
        <f t="shared" si="6"/>
        <v>116000</v>
      </c>
      <c r="J41" s="60">
        <f t="shared" si="7"/>
        <v>174000</v>
      </c>
      <c r="K41" s="4"/>
      <c r="L41" s="4"/>
      <c r="M41" s="4"/>
    </row>
    <row r="42" spans="1:13" s="1" customFormat="1" ht="16.5" customHeight="1">
      <c r="A42" s="75">
        <f t="shared" si="0"/>
        <v>2029</v>
      </c>
      <c r="B42" s="75">
        <f t="shared" si="0"/>
        <v>80</v>
      </c>
      <c r="C42" s="54">
        <f t="shared" si="1"/>
        <v>3281000</v>
      </c>
      <c r="D42" s="55">
        <f t="shared" si="2"/>
        <v>250000</v>
      </c>
      <c r="E42" s="56">
        <f t="shared" si="2"/>
        <v>26000</v>
      </c>
      <c r="F42" s="56">
        <f t="shared" si="3"/>
        <v>4000</v>
      </c>
      <c r="G42" s="56">
        <f t="shared" si="4"/>
        <v>10000</v>
      </c>
      <c r="H42" s="58">
        <f t="shared" si="5"/>
        <v>290000</v>
      </c>
      <c r="I42" s="59">
        <f t="shared" si="6"/>
        <v>116000</v>
      </c>
      <c r="J42" s="60">
        <f t="shared" si="7"/>
        <v>174000</v>
      </c>
      <c r="K42" s="4"/>
      <c r="L42" s="4"/>
      <c r="M42" s="4"/>
    </row>
    <row r="43" spans="1:13" s="1" customFormat="1" ht="16.5" customHeight="1">
      <c r="A43" s="75">
        <f t="shared" si="0"/>
        <v>2030</v>
      </c>
      <c r="B43" s="75">
        <f t="shared" si="0"/>
        <v>81</v>
      </c>
      <c r="C43" s="54">
        <f t="shared" si="1"/>
        <v>3167000</v>
      </c>
      <c r="D43" s="55">
        <f t="shared" si="2"/>
        <v>250000</v>
      </c>
      <c r="E43" s="56">
        <f t="shared" si="2"/>
        <v>26000</v>
      </c>
      <c r="F43" s="56">
        <f t="shared" si="3"/>
        <v>4000</v>
      </c>
      <c r="G43" s="56">
        <f t="shared" si="4"/>
        <v>10000</v>
      </c>
      <c r="H43" s="58">
        <f t="shared" si="5"/>
        <v>290000</v>
      </c>
      <c r="I43" s="59">
        <f t="shared" si="6"/>
        <v>116000</v>
      </c>
      <c r="J43" s="60">
        <f t="shared" si="7"/>
        <v>174000</v>
      </c>
      <c r="K43" s="4"/>
      <c r="L43" s="4"/>
      <c r="M43" s="4"/>
    </row>
    <row r="44" spans="1:13" s="1" customFormat="1" ht="16.5" customHeight="1">
      <c r="A44" s="75">
        <f t="shared" si="0"/>
        <v>2031</v>
      </c>
      <c r="B44" s="75">
        <f t="shared" si="0"/>
        <v>82</v>
      </c>
      <c r="C44" s="54">
        <f t="shared" si="1"/>
        <v>3048000</v>
      </c>
      <c r="D44" s="55">
        <f t="shared" si="2"/>
        <v>250000</v>
      </c>
      <c r="E44" s="56">
        <f t="shared" si="2"/>
        <v>26000</v>
      </c>
      <c r="F44" s="56">
        <f t="shared" si="3"/>
        <v>4000</v>
      </c>
      <c r="G44" s="56">
        <f t="shared" si="4"/>
        <v>10000</v>
      </c>
      <c r="H44" s="58">
        <f t="shared" si="5"/>
        <v>290000</v>
      </c>
      <c r="I44" s="59">
        <f t="shared" si="6"/>
        <v>116000</v>
      </c>
      <c r="J44" s="60">
        <f t="shared" si="7"/>
        <v>174000</v>
      </c>
      <c r="K44" s="4"/>
      <c r="L44" s="4"/>
      <c r="M44" s="4"/>
    </row>
    <row r="45" spans="1:13" s="1" customFormat="1" ht="16.5" customHeight="1">
      <c r="A45" s="75">
        <f t="shared" si="0"/>
        <v>2032</v>
      </c>
      <c r="B45" s="75">
        <f t="shared" si="0"/>
        <v>83</v>
      </c>
      <c r="C45" s="54">
        <f t="shared" si="1"/>
        <v>2924000</v>
      </c>
      <c r="D45" s="55">
        <f t="shared" si="2"/>
        <v>250000</v>
      </c>
      <c r="E45" s="56">
        <f t="shared" si="2"/>
        <v>26000</v>
      </c>
      <c r="F45" s="56">
        <f t="shared" si="3"/>
        <v>4000</v>
      </c>
      <c r="G45" s="56">
        <f t="shared" si="4"/>
        <v>10000</v>
      </c>
      <c r="H45" s="58">
        <f t="shared" si="5"/>
        <v>290000</v>
      </c>
      <c r="I45" s="59">
        <f t="shared" si="6"/>
        <v>116000</v>
      </c>
      <c r="J45" s="60">
        <f t="shared" si="7"/>
        <v>174000</v>
      </c>
      <c r="K45" s="4"/>
      <c r="L45" s="4"/>
      <c r="M45" s="4"/>
    </row>
    <row r="46" spans="1:13" s="1" customFormat="1" ht="16.5" customHeight="1">
      <c r="A46" s="75">
        <f t="shared" si="0"/>
        <v>2033</v>
      </c>
      <c r="B46" s="75">
        <f t="shared" si="0"/>
        <v>84</v>
      </c>
      <c r="C46" s="54">
        <f t="shared" si="1"/>
        <v>2794000</v>
      </c>
      <c r="D46" s="55">
        <f t="shared" si="2"/>
        <v>250000</v>
      </c>
      <c r="E46" s="56">
        <f t="shared" si="2"/>
        <v>26000</v>
      </c>
      <c r="F46" s="56">
        <f t="shared" si="3"/>
        <v>4000</v>
      </c>
      <c r="G46" s="56">
        <f t="shared" si="4"/>
        <v>10000</v>
      </c>
      <c r="H46" s="58">
        <f t="shared" si="5"/>
        <v>290000</v>
      </c>
      <c r="I46" s="59">
        <f t="shared" si="6"/>
        <v>116000</v>
      </c>
      <c r="J46" s="60">
        <f t="shared" si="7"/>
        <v>174000</v>
      </c>
      <c r="K46" s="4"/>
      <c r="L46" s="4"/>
      <c r="M46" s="4"/>
    </row>
    <row r="47" spans="1:13" s="1" customFormat="1" ht="16.5" customHeight="1">
      <c r="A47" s="75">
        <f t="shared" si="0"/>
        <v>2034</v>
      </c>
      <c r="B47" s="75">
        <f t="shared" si="0"/>
        <v>85</v>
      </c>
      <c r="C47" s="54">
        <f t="shared" si="1"/>
        <v>2658000</v>
      </c>
      <c r="D47" s="55">
        <f t="shared" si="2"/>
        <v>250000</v>
      </c>
      <c r="E47" s="56">
        <f t="shared" si="2"/>
        <v>26000</v>
      </c>
      <c r="F47" s="56">
        <f t="shared" si="3"/>
        <v>4000</v>
      </c>
      <c r="G47" s="56">
        <f t="shared" si="4"/>
        <v>10000</v>
      </c>
      <c r="H47" s="58">
        <f t="shared" si="5"/>
        <v>290000</v>
      </c>
      <c r="I47" s="59">
        <f t="shared" si="6"/>
        <v>116000</v>
      </c>
      <c r="J47" s="60">
        <f t="shared" si="7"/>
        <v>174000</v>
      </c>
      <c r="K47" s="4"/>
      <c r="L47" s="4"/>
      <c r="M47" s="4"/>
    </row>
    <row r="48" spans="1:13" s="1" customFormat="1" ht="16.5" customHeight="1">
      <c r="A48" s="75">
        <f t="shared" si="0"/>
        <v>2035</v>
      </c>
      <c r="B48" s="75">
        <f t="shared" si="0"/>
        <v>86</v>
      </c>
      <c r="C48" s="54">
        <f t="shared" si="1"/>
        <v>2516000</v>
      </c>
      <c r="D48" s="55">
        <f t="shared" si="2"/>
        <v>250000</v>
      </c>
      <c r="E48" s="56">
        <f t="shared" si="2"/>
        <v>26000</v>
      </c>
      <c r="F48" s="56">
        <f t="shared" si="3"/>
        <v>4000</v>
      </c>
      <c r="G48" s="56">
        <f t="shared" si="4"/>
        <v>10000</v>
      </c>
      <c r="H48" s="58">
        <f t="shared" si="5"/>
        <v>290000</v>
      </c>
      <c r="I48" s="59">
        <f t="shared" si="6"/>
        <v>116000</v>
      </c>
      <c r="J48" s="60">
        <f t="shared" si="7"/>
        <v>174000</v>
      </c>
      <c r="K48" s="4"/>
      <c r="L48" s="4"/>
      <c r="M48" s="4"/>
    </row>
    <row r="49" spans="1:13" s="1" customFormat="1" ht="16.5" customHeight="1">
      <c r="A49" s="75">
        <f t="shared" si="0"/>
        <v>2036</v>
      </c>
      <c r="B49" s="75">
        <f t="shared" si="0"/>
        <v>87</v>
      </c>
      <c r="C49" s="54">
        <f t="shared" si="1"/>
        <v>2368000</v>
      </c>
      <c r="D49" s="55">
        <f t="shared" si="2"/>
        <v>250000</v>
      </c>
      <c r="E49" s="56">
        <f t="shared" si="2"/>
        <v>26000</v>
      </c>
      <c r="F49" s="56">
        <f t="shared" si="3"/>
        <v>4000</v>
      </c>
      <c r="G49" s="56">
        <f t="shared" si="4"/>
        <v>10000</v>
      </c>
      <c r="H49" s="58">
        <f t="shared" si="5"/>
        <v>290000</v>
      </c>
      <c r="I49" s="59">
        <f t="shared" si="6"/>
        <v>116000</v>
      </c>
      <c r="J49" s="60">
        <f t="shared" si="7"/>
        <v>174000</v>
      </c>
      <c r="K49" s="4"/>
      <c r="L49" s="4"/>
      <c r="M49" s="4"/>
    </row>
    <row r="50" spans="1:13" s="1" customFormat="1" ht="16.5" customHeight="1">
      <c r="A50" s="76">
        <f t="shared" si="0"/>
        <v>2037</v>
      </c>
      <c r="B50" s="76">
        <f t="shared" si="0"/>
        <v>88</v>
      </c>
      <c r="C50" s="54">
        <f t="shared" si="1"/>
        <v>2213000</v>
      </c>
      <c r="D50" s="55">
        <f t="shared" si="2"/>
        <v>250000</v>
      </c>
      <c r="E50" s="56">
        <f t="shared" si="2"/>
        <v>26000</v>
      </c>
      <c r="F50" s="56">
        <f t="shared" si="3"/>
        <v>4000</v>
      </c>
      <c r="G50" s="56">
        <f t="shared" si="4"/>
        <v>10000</v>
      </c>
      <c r="H50" s="58">
        <f t="shared" si="5"/>
        <v>290000</v>
      </c>
      <c r="I50" s="59">
        <f t="shared" si="6"/>
        <v>116000</v>
      </c>
      <c r="J50" s="60">
        <f t="shared" si="7"/>
        <v>174000</v>
      </c>
      <c r="K50" s="4"/>
      <c r="L50" s="4"/>
      <c r="M50" s="4"/>
    </row>
    <row r="51" spans="1:13" s="1" customFormat="1" ht="16.5" customHeight="1">
      <c r="A51" s="75">
        <f t="shared" si="0"/>
        <v>2038</v>
      </c>
      <c r="B51" s="75">
        <f t="shared" si="0"/>
        <v>89</v>
      </c>
      <c r="C51" s="54">
        <f t="shared" si="1"/>
        <v>2051000</v>
      </c>
      <c r="D51" s="55">
        <f t="shared" si="2"/>
        <v>250000</v>
      </c>
      <c r="E51" s="56">
        <f t="shared" si="2"/>
        <v>26000</v>
      </c>
      <c r="F51" s="56">
        <f t="shared" si="3"/>
        <v>4000</v>
      </c>
      <c r="G51" s="56">
        <f t="shared" si="4"/>
        <v>10000</v>
      </c>
      <c r="H51" s="58">
        <f t="shared" si="5"/>
        <v>290000</v>
      </c>
      <c r="I51" s="59">
        <f t="shared" si="6"/>
        <v>116000</v>
      </c>
      <c r="J51" s="60">
        <f t="shared" si="7"/>
        <v>174000</v>
      </c>
      <c r="K51" s="4"/>
      <c r="L51" s="4"/>
      <c r="M51" s="4"/>
    </row>
    <row r="52" spans="1:13" s="1" customFormat="1" ht="16.5" customHeight="1">
      <c r="A52" s="75">
        <f t="shared" si="0"/>
        <v>2039</v>
      </c>
      <c r="B52" s="75">
        <f t="shared" si="0"/>
        <v>90</v>
      </c>
      <c r="C52" s="54">
        <f t="shared" si="1"/>
        <v>1882000</v>
      </c>
      <c r="D52" s="55">
        <f t="shared" si="2"/>
        <v>250000</v>
      </c>
      <c r="E52" s="56">
        <f t="shared" si="2"/>
        <v>26000</v>
      </c>
      <c r="F52" s="56">
        <f t="shared" si="3"/>
        <v>4000</v>
      </c>
      <c r="G52" s="56">
        <f t="shared" si="4"/>
        <v>10000</v>
      </c>
      <c r="H52" s="58">
        <f t="shared" si="5"/>
        <v>290000</v>
      </c>
      <c r="I52" s="59">
        <f t="shared" si="6"/>
        <v>116000</v>
      </c>
      <c r="J52" s="60">
        <f t="shared" si="7"/>
        <v>174000</v>
      </c>
      <c r="K52" s="4"/>
      <c r="L52" s="4"/>
      <c r="M52" s="4"/>
    </row>
    <row r="53" spans="1:13" s="1" customFormat="1" ht="16.5" customHeight="1">
      <c r="A53" s="75">
        <f t="shared" si="0"/>
        <v>2040</v>
      </c>
      <c r="B53" s="75">
        <f t="shared" si="0"/>
        <v>91</v>
      </c>
      <c r="C53" s="54">
        <f t="shared" si="1"/>
        <v>1705000</v>
      </c>
      <c r="D53" s="55">
        <f t="shared" si="2"/>
        <v>250000</v>
      </c>
      <c r="E53" s="56">
        <f t="shared" si="2"/>
        <v>26000</v>
      </c>
      <c r="F53" s="56">
        <f t="shared" si="3"/>
        <v>4000</v>
      </c>
      <c r="G53" s="56">
        <f t="shared" si="4"/>
        <v>10000</v>
      </c>
      <c r="H53" s="58">
        <f t="shared" si="5"/>
        <v>290000</v>
      </c>
      <c r="I53" s="59">
        <f t="shared" si="6"/>
        <v>116000</v>
      </c>
      <c r="J53" s="60">
        <f t="shared" si="7"/>
        <v>174000</v>
      </c>
      <c r="K53" s="4"/>
      <c r="L53" s="4"/>
      <c r="M53" s="4"/>
    </row>
    <row r="54" spans="1:13" s="1" customFormat="1" ht="16.5" customHeight="1">
      <c r="A54" s="75">
        <f>A53+1</f>
        <v>2041</v>
      </c>
      <c r="B54" s="75">
        <f>B53+1</f>
        <v>92</v>
      </c>
      <c r="C54" s="54">
        <f t="shared" si="1"/>
        <v>1520000</v>
      </c>
      <c r="D54" s="55">
        <f t="shared" si="2"/>
        <v>250000</v>
      </c>
      <c r="E54" s="56">
        <f t="shared" si="2"/>
        <v>26000</v>
      </c>
      <c r="F54" s="56">
        <f t="shared" si="3"/>
        <v>4000</v>
      </c>
      <c r="G54" s="56">
        <f t="shared" si="4"/>
        <v>10000</v>
      </c>
      <c r="H54" s="58">
        <f t="shared" si="5"/>
        <v>290000</v>
      </c>
      <c r="I54" s="59">
        <f t="shared" si="6"/>
        <v>116000</v>
      </c>
      <c r="J54" s="60">
        <f t="shared" si="7"/>
        <v>174000</v>
      </c>
      <c r="K54" s="4"/>
      <c r="L54" s="4"/>
      <c r="M54" s="4"/>
    </row>
    <row r="55" spans="1:13" s="1" customFormat="1" ht="16.5" customHeight="1">
      <c r="A55" s="75">
        <f t="shared" si="0"/>
        <v>2042</v>
      </c>
      <c r="B55" s="75">
        <f t="shared" si="0"/>
        <v>93</v>
      </c>
      <c r="C55" s="54">
        <f t="shared" si="1"/>
        <v>1327000</v>
      </c>
      <c r="D55" s="55">
        <f t="shared" si="2"/>
        <v>250000</v>
      </c>
      <c r="E55" s="56">
        <f t="shared" si="2"/>
        <v>26000</v>
      </c>
      <c r="F55" s="56">
        <f t="shared" si="3"/>
        <v>4000</v>
      </c>
      <c r="G55" s="56">
        <f t="shared" si="4"/>
        <v>10000</v>
      </c>
      <c r="H55" s="58">
        <f t="shared" si="5"/>
        <v>290000</v>
      </c>
      <c r="I55" s="59">
        <f t="shared" si="6"/>
        <v>116000</v>
      </c>
      <c r="J55" s="60">
        <f t="shared" si="7"/>
        <v>174000</v>
      </c>
      <c r="K55" s="4"/>
      <c r="L55" s="4"/>
      <c r="M55" s="4"/>
    </row>
    <row r="56" spans="1:13" s="1" customFormat="1" ht="16.5" customHeight="1">
      <c r="A56" s="75">
        <f t="shared" si="0"/>
        <v>2043</v>
      </c>
      <c r="B56" s="75">
        <f t="shared" si="0"/>
        <v>94</v>
      </c>
      <c r="C56" s="54">
        <f t="shared" si="1"/>
        <v>1125000</v>
      </c>
      <c r="D56" s="55">
        <f t="shared" si="2"/>
        <v>250000</v>
      </c>
      <c r="E56" s="56">
        <f t="shared" si="2"/>
        <v>26000</v>
      </c>
      <c r="F56" s="56">
        <f t="shared" si="3"/>
        <v>4000</v>
      </c>
      <c r="G56" s="56">
        <f t="shared" si="4"/>
        <v>10000</v>
      </c>
      <c r="H56" s="58">
        <f t="shared" si="5"/>
        <v>290000</v>
      </c>
      <c r="I56" s="59">
        <f t="shared" si="6"/>
        <v>116000</v>
      </c>
      <c r="J56" s="60">
        <f t="shared" si="7"/>
        <v>174000</v>
      </c>
      <c r="K56" s="4"/>
      <c r="L56" s="4"/>
      <c r="M56" s="4"/>
    </row>
    <row r="57" spans="1:13" s="1" customFormat="1" ht="16.5" customHeight="1">
      <c r="A57" s="75">
        <f t="shared" si="0"/>
        <v>2044</v>
      </c>
      <c r="B57" s="75">
        <f t="shared" si="0"/>
        <v>95</v>
      </c>
      <c r="C57" s="54">
        <f t="shared" si="1"/>
        <v>914000</v>
      </c>
      <c r="D57" s="55">
        <f t="shared" si="2"/>
        <v>250000</v>
      </c>
      <c r="E57" s="56">
        <f t="shared" si="2"/>
        <v>26000</v>
      </c>
      <c r="F57" s="56">
        <f t="shared" si="3"/>
        <v>4000</v>
      </c>
      <c r="G57" s="56">
        <f t="shared" si="4"/>
        <v>10000</v>
      </c>
      <c r="H57" s="58">
        <f t="shared" si="5"/>
        <v>290000</v>
      </c>
      <c r="I57" s="59">
        <f t="shared" si="6"/>
        <v>116000</v>
      </c>
      <c r="J57" s="60">
        <f t="shared" si="7"/>
        <v>174000</v>
      </c>
      <c r="K57" s="4"/>
      <c r="L57" s="4"/>
      <c r="M57" s="4"/>
    </row>
  </sheetData>
  <mergeCells count="32">
    <mergeCell ref="A16:J16"/>
    <mergeCell ref="F18:I18"/>
    <mergeCell ref="F19:I19"/>
    <mergeCell ref="B2:J2"/>
    <mergeCell ref="D25:G25"/>
    <mergeCell ref="C25:C26"/>
    <mergeCell ref="F22:I22"/>
    <mergeCell ref="A23:C23"/>
    <mergeCell ref="F23:I23"/>
    <mergeCell ref="J25:J26"/>
    <mergeCell ref="A19:C19"/>
    <mergeCell ref="A20:C20"/>
    <mergeCell ref="A22:C22"/>
    <mergeCell ref="I25:I26"/>
    <mergeCell ref="H25:H26"/>
    <mergeCell ref="D22:E22"/>
    <mergeCell ref="F20:I20"/>
    <mergeCell ref="B25:B26"/>
    <mergeCell ref="A25:A26"/>
    <mergeCell ref="B6:J6"/>
    <mergeCell ref="B7:J7"/>
    <mergeCell ref="B8:J8"/>
    <mergeCell ref="B3:J3"/>
    <mergeCell ref="B4:J4"/>
    <mergeCell ref="B5:J5"/>
    <mergeCell ref="B11:J11"/>
    <mergeCell ref="B9:J9"/>
    <mergeCell ref="B15:J15"/>
    <mergeCell ref="B12:J12"/>
    <mergeCell ref="B13:J13"/>
    <mergeCell ref="B14:J14"/>
    <mergeCell ref="B10:J10"/>
  </mergeCells>
  <printOptions horizontalCentered="1" verticalCentered="1"/>
  <pageMargins left="0.23" right="0.17" top="0.53" bottom="0.25" header="0.17" footer="0.15"/>
  <pageSetup horizontalDpi="1200" verticalDpi="1200" orientation="portrait" scale="74" r:id="rId1"/>
  <headerFooter alignWithMargins="0">
    <oddHeader>&amp;C&amp;"Times New Roman,Bold"&amp;26Retirement Income Calculations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60" zoomScaleNormal="70" workbookViewId="0" topLeftCell="A1">
      <selection activeCell="J61" sqref="J61"/>
    </sheetView>
  </sheetViews>
  <sheetFormatPr defaultColWidth="8.88671875" defaultRowHeight="16.5"/>
  <cols>
    <col min="1" max="1" width="8.4453125" style="5" customWidth="1"/>
    <col min="2" max="2" width="8.77734375" style="5" customWidth="1"/>
    <col min="3" max="3" width="11.5546875" style="6" customWidth="1"/>
    <col min="4" max="8" width="10.5546875" style="7" customWidth="1"/>
    <col min="9" max="9" width="10.5546875" style="5" customWidth="1"/>
    <col min="10" max="10" width="12.6640625" style="5" customWidth="1"/>
    <col min="11" max="11" width="1.4375" style="5" customWidth="1"/>
    <col min="12" max="13" width="8.6640625" style="5" customWidth="1"/>
  </cols>
  <sheetData>
    <row r="1" spans="1:10" s="38" customFormat="1" ht="21" customHeight="1">
      <c r="A1" s="45" t="s">
        <v>13</v>
      </c>
      <c r="B1" s="157" t="s">
        <v>23</v>
      </c>
      <c r="C1" s="157"/>
      <c r="D1" s="157"/>
      <c r="E1" s="157"/>
      <c r="F1" s="157"/>
      <c r="G1" s="157"/>
      <c r="H1" s="157"/>
      <c r="I1" s="157"/>
      <c r="J1" s="158"/>
    </row>
    <row r="2" spans="1:10" s="38" customFormat="1" ht="18" customHeight="1">
      <c r="A2" s="46" t="s">
        <v>14</v>
      </c>
      <c r="B2" s="159" t="s">
        <v>24</v>
      </c>
      <c r="C2" s="159"/>
      <c r="D2" s="159"/>
      <c r="E2" s="159"/>
      <c r="F2" s="159"/>
      <c r="G2" s="159"/>
      <c r="H2" s="159"/>
      <c r="I2" s="159"/>
      <c r="J2" s="160"/>
    </row>
    <row r="3" spans="1:10" s="38" customFormat="1" ht="18" customHeight="1">
      <c r="A3" s="46" t="s">
        <v>15</v>
      </c>
      <c r="B3" s="159" t="s">
        <v>25</v>
      </c>
      <c r="C3" s="159"/>
      <c r="D3" s="159"/>
      <c r="E3" s="159"/>
      <c r="F3" s="159"/>
      <c r="G3" s="159"/>
      <c r="H3" s="159"/>
      <c r="I3" s="159"/>
      <c r="J3" s="160"/>
    </row>
    <row r="4" spans="1:10" s="38" customFormat="1" ht="18" customHeight="1">
      <c r="A4" s="46" t="s">
        <v>16</v>
      </c>
      <c r="B4" s="159" t="s">
        <v>25</v>
      </c>
      <c r="C4" s="159"/>
      <c r="D4" s="159"/>
      <c r="E4" s="159"/>
      <c r="F4" s="159"/>
      <c r="G4" s="159"/>
      <c r="H4" s="159"/>
      <c r="I4" s="159"/>
      <c r="J4" s="160"/>
    </row>
    <row r="5" spans="1:10" s="38" customFormat="1" ht="18" customHeight="1">
      <c r="A5" s="46" t="s">
        <v>17</v>
      </c>
      <c r="B5" s="159" t="s">
        <v>26</v>
      </c>
      <c r="C5" s="159"/>
      <c r="D5" s="159"/>
      <c r="E5" s="159"/>
      <c r="F5" s="159"/>
      <c r="G5" s="159"/>
      <c r="H5" s="159"/>
      <c r="I5" s="159"/>
      <c r="J5" s="160"/>
    </row>
    <row r="6" spans="1:10" s="38" customFormat="1" ht="18" customHeight="1">
      <c r="A6" s="46" t="s">
        <v>18</v>
      </c>
      <c r="B6" s="159" t="s">
        <v>27</v>
      </c>
      <c r="C6" s="159"/>
      <c r="D6" s="159"/>
      <c r="E6" s="159"/>
      <c r="F6" s="159"/>
      <c r="G6" s="159"/>
      <c r="H6" s="159"/>
      <c r="I6" s="159"/>
      <c r="J6" s="160"/>
    </row>
    <row r="7" spans="1:10" s="38" customFormat="1" ht="18" customHeight="1">
      <c r="A7" s="46" t="s">
        <v>19</v>
      </c>
      <c r="B7" s="159" t="s">
        <v>28</v>
      </c>
      <c r="C7" s="159"/>
      <c r="D7" s="159"/>
      <c r="E7" s="159"/>
      <c r="F7" s="159"/>
      <c r="G7" s="159"/>
      <c r="H7" s="159"/>
      <c r="I7" s="159"/>
      <c r="J7" s="160"/>
    </row>
    <row r="8" spans="1:10" s="38" customFormat="1" ht="18" customHeight="1">
      <c r="A8" s="46" t="s">
        <v>20</v>
      </c>
      <c r="B8" s="159" t="s">
        <v>29</v>
      </c>
      <c r="C8" s="159"/>
      <c r="D8" s="159"/>
      <c r="E8" s="159"/>
      <c r="F8" s="159"/>
      <c r="G8" s="159"/>
      <c r="H8" s="159"/>
      <c r="I8" s="159"/>
      <c r="J8" s="160"/>
    </row>
    <row r="9" spans="1:10" s="38" customFormat="1" ht="18" customHeight="1">
      <c r="A9" s="47" t="s">
        <v>21</v>
      </c>
      <c r="B9" s="162" t="s">
        <v>30</v>
      </c>
      <c r="C9" s="162"/>
      <c r="D9" s="162"/>
      <c r="E9" s="162"/>
      <c r="F9" s="162"/>
      <c r="G9" s="162"/>
      <c r="H9" s="162"/>
      <c r="I9" s="162"/>
      <c r="J9" s="163"/>
    </row>
    <row r="10" spans="1:10" s="38" customFormat="1" ht="21" customHeight="1">
      <c r="A10" s="45" t="s">
        <v>22</v>
      </c>
      <c r="B10" s="161" t="s">
        <v>31</v>
      </c>
      <c r="C10" s="157"/>
      <c r="D10" s="157"/>
      <c r="E10" s="157"/>
      <c r="F10" s="157"/>
      <c r="G10" s="157"/>
      <c r="H10" s="157"/>
      <c r="I10" s="157"/>
      <c r="J10" s="158"/>
    </row>
    <row r="11" spans="1:10" s="38" customFormat="1" ht="18" customHeight="1">
      <c r="A11" s="46"/>
      <c r="B11" s="159" t="s">
        <v>34</v>
      </c>
      <c r="C11" s="159"/>
      <c r="D11" s="159"/>
      <c r="E11" s="159"/>
      <c r="F11" s="159"/>
      <c r="G11" s="159"/>
      <c r="H11" s="159"/>
      <c r="I11" s="159"/>
      <c r="J11" s="160"/>
    </row>
    <row r="12" spans="1:10" s="38" customFormat="1" ht="18" customHeight="1">
      <c r="A12" s="46" t="s">
        <v>32</v>
      </c>
      <c r="B12" s="165" t="s">
        <v>33</v>
      </c>
      <c r="C12" s="159"/>
      <c r="D12" s="159"/>
      <c r="E12" s="159"/>
      <c r="F12" s="159"/>
      <c r="G12" s="159"/>
      <c r="H12" s="159"/>
      <c r="I12" s="159"/>
      <c r="J12" s="160"/>
    </row>
    <row r="13" spans="1:10" s="38" customFormat="1" ht="18" customHeight="1">
      <c r="A13" s="46" t="s">
        <v>35</v>
      </c>
      <c r="B13" s="165" t="s">
        <v>36</v>
      </c>
      <c r="C13" s="159"/>
      <c r="D13" s="159"/>
      <c r="E13" s="159"/>
      <c r="F13" s="159"/>
      <c r="G13" s="159"/>
      <c r="H13" s="159"/>
      <c r="I13" s="159"/>
      <c r="J13" s="160"/>
    </row>
    <row r="14" spans="1:10" s="38" customFormat="1" ht="18" customHeight="1">
      <c r="A14" s="47" t="s">
        <v>38</v>
      </c>
      <c r="B14" s="164" t="s">
        <v>37</v>
      </c>
      <c r="C14" s="162"/>
      <c r="D14" s="162"/>
      <c r="E14" s="162"/>
      <c r="F14" s="162"/>
      <c r="G14" s="162"/>
      <c r="H14" s="162"/>
      <c r="I14" s="162"/>
      <c r="J14" s="163"/>
    </row>
    <row r="15" spans="1:10" s="12" customFormat="1" ht="37.5" customHeight="1">
      <c r="A15" s="134" t="s">
        <v>10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s="12" customFormat="1" ht="4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6:10" s="5" customFormat="1" ht="18" customHeight="1">
      <c r="F17" s="135" t="s">
        <v>39</v>
      </c>
      <c r="G17" s="135"/>
      <c r="H17" s="135"/>
      <c r="I17" s="135"/>
      <c r="J17" s="39">
        <v>30000</v>
      </c>
    </row>
    <row r="18" spans="1:10" s="5" customFormat="1" ht="18" customHeight="1">
      <c r="A18" s="146" t="s">
        <v>40</v>
      </c>
      <c r="B18" s="146"/>
      <c r="C18" s="146"/>
      <c r="D18" s="40">
        <v>2012</v>
      </c>
      <c r="E18" s="40"/>
      <c r="F18" s="135" t="s">
        <v>41</v>
      </c>
      <c r="G18" s="135"/>
      <c r="H18" s="135"/>
      <c r="I18" s="135"/>
      <c r="J18" s="39">
        <v>5000</v>
      </c>
    </row>
    <row r="19" spans="1:10" s="41" customFormat="1" ht="18" customHeight="1">
      <c r="A19" s="146" t="s">
        <v>42</v>
      </c>
      <c r="B19" s="146"/>
      <c r="C19" s="146"/>
      <c r="D19" s="40">
        <v>70</v>
      </c>
      <c r="E19" s="40"/>
      <c r="F19" s="135" t="s">
        <v>46</v>
      </c>
      <c r="G19" s="135"/>
      <c r="H19" s="135"/>
      <c r="I19" s="135"/>
      <c r="J19" s="39">
        <v>0</v>
      </c>
    </row>
    <row r="20" spans="1:10" s="41" customFormat="1" ht="18" customHeight="1">
      <c r="A20" s="147" t="s">
        <v>43</v>
      </c>
      <c r="B20" s="147"/>
      <c r="C20" s="147"/>
      <c r="D20" s="152">
        <v>3500000</v>
      </c>
      <c r="E20" s="152"/>
      <c r="F20" s="141" t="s">
        <v>44</v>
      </c>
      <c r="G20" s="141"/>
      <c r="H20" s="141"/>
      <c r="I20" s="141"/>
      <c r="J20" s="39">
        <v>300000</v>
      </c>
    </row>
    <row r="21" spans="1:10" s="41" customFormat="1" ht="6.75" customHeight="1">
      <c r="A21" s="42"/>
      <c r="B21" s="42"/>
      <c r="C21" s="42"/>
      <c r="D21" s="39"/>
      <c r="E21" s="39"/>
      <c r="F21" s="39"/>
      <c r="G21" s="43"/>
      <c r="H21" s="43"/>
      <c r="I21" s="43"/>
      <c r="J21" s="39"/>
    </row>
    <row r="22" spans="1:10" s="41" customFormat="1" ht="18" customHeight="1">
      <c r="A22" s="142" t="s">
        <v>11</v>
      </c>
      <c r="B22" s="142"/>
      <c r="C22" s="142"/>
      <c r="D22" s="44">
        <v>0.05</v>
      </c>
      <c r="E22" s="39"/>
      <c r="F22" s="143" t="s">
        <v>12</v>
      </c>
      <c r="G22" s="143"/>
      <c r="H22" s="143"/>
      <c r="I22" s="143"/>
      <c r="J22" s="44">
        <v>0.38</v>
      </c>
    </row>
    <row r="23" spans="1:10" s="13" customFormat="1" ht="18" customHeight="1">
      <c r="A23" s="27"/>
      <c r="B23" s="27"/>
      <c r="C23" s="27"/>
      <c r="D23" s="28"/>
      <c r="E23" s="23"/>
      <c r="F23" s="37"/>
      <c r="G23" s="37"/>
      <c r="H23" s="37"/>
      <c r="I23" s="37"/>
      <c r="J23" s="28"/>
    </row>
    <row r="24" spans="1:13" s="10" customFormat="1" ht="21" customHeight="1">
      <c r="A24" s="155" t="s">
        <v>0</v>
      </c>
      <c r="B24" s="153" t="s">
        <v>8</v>
      </c>
      <c r="C24" s="139" t="s">
        <v>5</v>
      </c>
      <c r="D24" s="136" t="s">
        <v>1</v>
      </c>
      <c r="E24" s="137"/>
      <c r="F24" s="137"/>
      <c r="G24" s="138"/>
      <c r="H24" s="150" t="s">
        <v>2</v>
      </c>
      <c r="I24" s="148" t="s">
        <v>45</v>
      </c>
      <c r="J24" s="144" t="s">
        <v>7</v>
      </c>
      <c r="K24" s="8"/>
      <c r="L24" s="9"/>
      <c r="M24" s="9"/>
    </row>
    <row r="25" spans="1:13" s="11" customFormat="1" ht="36" customHeight="1">
      <c r="A25" s="156"/>
      <c r="B25" s="154"/>
      <c r="C25" s="140"/>
      <c r="D25" s="29" t="s">
        <v>9</v>
      </c>
      <c r="E25" s="30" t="s">
        <v>4</v>
      </c>
      <c r="F25" s="31" t="s">
        <v>3</v>
      </c>
      <c r="G25" s="32" t="s">
        <v>6</v>
      </c>
      <c r="H25" s="151"/>
      <c r="I25" s="149"/>
      <c r="J25" s="145"/>
      <c r="K25" s="2"/>
      <c r="L25" s="9"/>
      <c r="M25" s="9"/>
    </row>
    <row r="26" spans="1:13" s="1" customFormat="1" ht="16.5" customHeight="1">
      <c r="A26" s="14">
        <f>D18</f>
        <v>2012</v>
      </c>
      <c r="B26" s="15">
        <f>D19</f>
        <v>70</v>
      </c>
      <c r="C26" s="16">
        <f>D20</f>
        <v>3500000</v>
      </c>
      <c r="D26" s="25">
        <f>J20</f>
        <v>300000</v>
      </c>
      <c r="E26" s="18">
        <f>J17</f>
        <v>30000</v>
      </c>
      <c r="F26" s="18">
        <f>J18</f>
        <v>5000</v>
      </c>
      <c r="G26" s="19">
        <f>J19</f>
        <v>0</v>
      </c>
      <c r="H26" s="17">
        <f aca="true" t="shared" si="0" ref="H26:H56">SUM(D26:G26)</f>
        <v>335000</v>
      </c>
      <c r="I26" s="18">
        <f aca="true" t="shared" si="1" ref="I26:I56">$J$22*H26</f>
        <v>127300</v>
      </c>
      <c r="J26" s="19">
        <f aca="true" t="shared" si="2" ref="J26:J56">H26-I26</f>
        <v>207700</v>
      </c>
      <c r="K26" s="4"/>
      <c r="L26" s="3"/>
      <c r="M26" s="3"/>
    </row>
    <row r="27" spans="1:13" s="1" customFormat="1" ht="16.5" customHeight="1">
      <c r="A27" s="20">
        <f aca="true" t="shared" si="3" ref="A27:A56">A26+1</f>
        <v>2013</v>
      </c>
      <c r="B27" s="20">
        <f aca="true" t="shared" si="4" ref="B27:B56">B26+1</f>
        <v>71</v>
      </c>
      <c r="C27" s="21">
        <f aca="true" t="shared" si="5" ref="C27:C56">ROUND((C26-D26)*(1+$D$22),-3)</f>
        <v>3360000</v>
      </c>
      <c r="D27" s="26">
        <f aca="true" t="shared" si="6" ref="D27:D56">D26</f>
        <v>300000</v>
      </c>
      <c r="E27" s="22">
        <f aca="true" t="shared" si="7" ref="E27:E56">E26</f>
        <v>30000</v>
      </c>
      <c r="F27" s="22">
        <f aca="true" t="shared" si="8" ref="F27:F56">F26</f>
        <v>5000</v>
      </c>
      <c r="G27" s="24">
        <f aca="true" t="shared" si="9" ref="G27:G56">G26</f>
        <v>0</v>
      </c>
      <c r="H27" s="33">
        <f t="shared" si="0"/>
        <v>335000</v>
      </c>
      <c r="I27" s="35">
        <f t="shared" si="1"/>
        <v>127300</v>
      </c>
      <c r="J27" s="36">
        <f t="shared" si="2"/>
        <v>207700</v>
      </c>
      <c r="K27" s="4"/>
      <c r="L27" s="4"/>
      <c r="M27" s="4"/>
    </row>
    <row r="28" spans="1:13" s="1" customFormat="1" ht="16.5" customHeight="1">
      <c r="A28" s="20">
        <f t="shared" si="3"/>
        <v>2014</v>
      </c>
      <c r="B28" s="20">
        <f t="shared" si="4"/>
        <v>72</v>
      </c>
      <c r="C28" s="21">
        <f t="shared" si="5"/>
        <v>3213000</v>
      </c>
      <c r="D28" s="26">
        <f t="shared" si="6"/>
        <v>300000</v>
      </c>
      <c r="E28" s="22">
        <f t="shared" si="7"/>
        <v>30000</v>
      </c>
      <c r="F28" s="22">
        <f t="shared" si="8"/>
        <v>5000</v>
      </c>
      <c r="G28" s="24">
        <f t="shared" si="9"/>
        <v>0</v>
      </c>
      <c r="H28" s="33">
        <f t="shared" si="0"/>
        <v>335000</v>
      </c>
      <c r="I28" s="35">
        <f t="shared" si="1"/>
        <v>127300</v>
      </c>
      <c r="J28" s="36">
        <f t="shared" si="2"/>
        <v>207700</v>
      </c>
      <c r="K28" s="4"/>
      <c r="L28" s="4"/>
      <c r="M28" s="4"/>
    </row>
    <row r="29" spans="1:13" s="1" customFormat="1" ht="16.5" customHeight="1">
      <c r="A29" s="20">
        <f t="shared" si="3"/>
        <v>2015</v>
      </c>
      <c r="B29" s="20">
        <f t="shared" si="4"/>
        <v>73</v>
      </c>
      <c r="C29" s="21">
        <f t="shared" si="5"/>
        <v>3059000</v>
      </c>
      <c r="D29" s="26">
        <f t="shared" si="6"/>
        <v>300000</v>
      </c>
      <c r="E29" s="22">
        <f t="shared" si="7"/>
        <v>30000</v>
      </c>
      <c r="F29" s="22">
        <f t="shared" si="8"/>
        <v>5000</v>
      </c>
      <c r="G29" s="24">
        <f t="shared" si="9"/>
        <v>0</v>
      </c>
      <c r="H29" s="33">
        <f t="shared" si="0"/>
        <v>335000</v>
      </c>
      <c r="I29" s="35">
        <f t="shared" si="1"/>
        <v>127300</v>
      </c>
      <c r="J29" s="36">
        <f t="shared" si="2"/>
        <v>207700</v>
      </c>
      <c r="K29" s="4"/>
      <c r="L29" s="4"/>
      <c r="M29" s="4"/>
    </row>
    <row r="30" spans="1:13" s="1" customFormat="1" ht="16.5" customHeight="1">
      <c r="A30" s="20">
        <f t="shared" si="3"/>
        <v>2016</v>
      </c>
      <c r="B30" s="20">
        <f t="shared" si="4"/>
        <v>74</v>
      </c>
      <c r="C30" s="21">
        <f t="shared" si="5"/>
        <v>2897000</v>
      </c>
      <c r="D30" s="26">
        <f t="shared" si="6"/>
        <v>300000</v>
      </c>
      <c r="E30" s="22">
        <f t="shared" si="7"/>
        <v>30000</v>
      </c>
      <c r="F30" s="22">
        <f t="shared" si="8"/>
        <v>5000</v>
      </c>
      <c r="G30" s="22">
        <f t="shared" si="9"/>
        <v>0</v>
      </c>
      <c r="H30" s="33">
        <f t="shared" si="0"/>
        <v>335000</v>
      </c>
      <c r="I30" s="35">
        <f t="shared" si="1"/>
        <v>127300</v>
      </c>
      <c r="J30" s="36">
        <f t="shared" si="2"/>
        <v>207700</v>
      </c>
      <c r="K30" s="4"/>
      <c r="L30" s="4"/>
      <c r="M30" s="4"/>
    </row>
    <row r="31" spans="1:13" s="1" customFormat="1" ht="16.5" customHeight="1">
      <c r="A31" s="20">
        <f t="shared" si="3"/>
        <v>2017</v>
      </c>
      <c r="B31" s="20">
        <f t="shared" si="4"/>
        <v>75</v>
      </c>
      <c r="C31" s="21">
        <f t="shared" si="5"/>
        <v>2727000</v>
      </c>
      <c r="D31" s="26">
        <f t="shared" si="6"/>
        <v>300000</v>
      </c>
      <c r="E31" s="22">
        <f t="shared" si="7"/>
        <v>30000</v>
      </c>
      <c r="F31" s="22">
        <f t="shared" si="8"/>
        <v>5000</v>
      </c>
      <c r="G31" s="22">
        <f t="shared" si="9"/>
        <v>0</v>
      </c>
      <c r="H31" s="33">
        <f t="shared" si="0"/>
        <v>335000</v>
      </c>
      <c r="I31" s="35">
        <f t="shared" si="1"/>
        <v>127300</v>
      </c>
      <c r="J31" s="36">
        <f t="shared" si="2"/>
        <v>207700</v>
      </c>
      <c r="K31" s="4"/>
      <c r="L31" s="4"/>
      <c r="M31" s="4"/>
    </row>
    <row r="32" spans="1:13" s="1" customFormat="1" ht="16.5" customHeight="1">
      <c r="A32" s="20">
        <f t="shared" si="3"/>
        <v>2018</v>
      </c>
      <c r="B32" s="20">
        <f t="shared" si="4"/>
        <v>76</v>
      </c>
      <c r="C32" s="21">
        <f t="shared" si="5"/>
        <v>2548000</v>
      </c>
      <c r="D32" s="26">
        <f t="shared" si="6"/>
        <v>300000</v>
      </c>
      <c r="E32" s="22">
        <f t="shared" si="7"/>
        <v>30000</v>
      </c>
      <c r="F32" s="22">
        <f t="shared" si="8"/>
        <v>5000</v>
      </c>
      <c r="G32" s="22">
        <f t="shared" si="9"/>
        <v>0</v>
      </c>
      <c r="H32" s="33">
        <f t="shared" si="0"/>
        <v>335000</v>
      </c>
      <c r="I32" s="35">
        <f t="shared" si="1"/>
        <v>127300</v>
      </c>
      <c r="J32" s="36">
        <f t="shared" si="2"/>
        <v>207700</v>
      </c>
      <c r="K32" s="4"/>
      <c r="L32" s="4"/>
      <c r="M32" s="4"/>
    </row>
    <row r="33" spans="1:13" s="1" customFormat="1" ht="16.5" customHeight="1">
      <c r="A33" s="20">
        <f t="shared" si="3"/>
        <v>2019</v>
      </c>
      <c r="B33" s="20">
        <f t="shared" si="4"/>
        <v>77</v>
      </c>
      <c r="C33" s="21">
        <f t="shared" si="5"/>
        <v>2360000</v>
      </c>
      <c r="D33" s="26">
        <f t="shared" si="6"/>
        <v>300000</v>
      </c>
      <c r="E33" s="22">
        <f t="shared" si="7"/>
        <v>30000</v>
      </c>
      <c r="F33" s="22">
        <f t="shared" si="8"/>
        <v>5000</v>
      </c>
      <c r="G33" s="22">
        <f t="shared" si="9"/>
        <v>0</v>
      </c>
      <c r="H33" s="33">
        <f t="shared" si="0"/>
        <v>335000</v>
      </c>
      <c r="I33" s="35">
        <f t="shared" si="1"/>
        <v>127300</v>
      </c>
      <c r="J33" s="36">
        <f t="shared" si="2"/>
        <v>207700</v>
      </c>
      <c r="K33" s="4"/>
      <c r="L33" s="4"/>
      <c r="M33" s="4"/>
    </row>
    <row r="34" spans="1:13" s="1" customFormat="1" ht="16.5" customHeight="1">
      <c r="A34" s="20">
        <f t="shared" si="3"/>
        <v>2020</v>
      </c>
      <c r="B34" s="20">
        <f t="shared" si="4"/>
        <v>78</v>
      </c>
      <c r="C34" s="21">
        <f t="shared" si="5"/>
        <v>2163000</v>
      </c>
      <c r="D34" s="26">
        <f t="shared" si="6"/>
        <v>300000</v>
      </c>
      <c r="E34" s="22">
        <f t="shared" si="7"/>
        <v>30000</v>
      </c>
      <c r="F34" s="22">
        <f t="shared" si="8"/>
        <v>5000</v>
      </c>
      <c r="G34" s="22">
        <f t="shared" si="9"/>
        <v>0</v>
      </c>
      <c r="H34" s="33">
        <f t="shared" si="0"/>
        <v>335000</v>
      </c>
      <c r="I34" s="35">
        <f t="shared" si="1"/>
        <v>127300</v>
      </c>
      <c r="J34" s="36">
        <f t="shared" si="2"/>
        <v>207700</v>
      </c>
      <c r="K34" s="4"/>
      <c r="L34" s="4"/>
      <c r="M34" s="4"/>
    </row>
    <row r="35" spans="1:13" s="1" customFormat="1" ht="16.5" customHeight="1">
      <c r="A35" s="20">
        <f t="shared" si="3"/>
        <v>2021</v>
      </c>
      <c r="B35" s="20">
        <f t="shared" si="4"/>
        <v>79</v>
      </c>
      <c r="C35" s="21">
        <f t="shared" si="5"/>
        <v>1956000</v>
      </c>
      <c r="D35" s="26">
        <f t="shared" si="6"/>
        <v>300000</v>
      </c>
      <c r="E35" s="22">
        <f t="shared" si="7"/>
        <v>30000</v>
      </c>
      <c r="F35" s="22">
        <f t="shared" si="8"/>
        <v>5000</v>
      </c>
      <c r="G35" s="22">
        <f t="shared" si="9"/>
        <v>0</v>
      </c>
      <c r="H35" s="33">
        <f t="shared" si="0"/>
        <v>335000</v>
      </c>
      <c r="I35" s="35">
        <f t="shared" si="1"/>
        <v>127300</v>
      </c>
      <c r="J35" s="36">
        <f t="shared" si="2"/>
        <v>207700</v>
      </c>
      <c r="K35" s="4"/>
      <c r="L35" s="4"/>
      <c r="M35" s="4"/>
    </row>
    <row r="36" spans="1:13" s="1" customFormat="1" ht="16.5" customHeight="1">
      <c r="A36" s="20">
        <f t="shared" si="3"/>
        <v>2022</v>
      </c>
      <c r="B36" s="20">
        <f t="shared" si="4"/>
        <v>80</v>
      </c>
      <c r="C36" s="21">
        <f t="shared" si="5"/>
        <v>1739000</v>
      </c>
      <c r="D36" s="26">
        <f t="shared" si="6"/>
        <v>300000</v>
      </c>
      <c r="E36" s="22">
        <f t="shared" si="7"/>
        <v>30000</v>
      </c>
      <c r="F36" s="22">
        <f t="shared" si="8"/>
        <v>5000</v>
      </c>
      <c r="G36" s="22">
        <f t="shared" si="9"/>
        <v>0</v>
      </c>
      <c r="H36" s="33">
        <f t="shared" si="0"/>
        <v>335000</v>
      </c>
      <c r="I36" s="35">
        <f t="shared" si="1"/>
        <v>127300</v>
      </c>
      <c r="J36" s="36">
        <f t="shared" si="2"/>
        <v>207700</v>
      </c>
      <c r="K36" s="4"/>
      <c r="L36" s="4"/>
      <c r="M36" s="4"/>
    </row>
    <row r="37" spans="1:13" s="1" customFormat="1" ht="16.5" customHeight="1">
      <c r="A37" s="20">
        <f t="shared" si="3"/>
        <v>2023</v>
      </c>
      <c r="B37" s="20">
        <f t="shared" si="4"/>
        <v>81</v>
      </c>
      <c r="C37" s="21">
        <f t="shared" si="5"/>
        <v>1511000</v>
      </c>
      <c r="D37" s="26">
        <f t="shared" si="6"/>
        <v>300000</v>
      </c>
      <c r="E37" s="22">
        <f t="shared" si="7"/>
        <v>30000</v>
      </c>
      <c r="F37" s="22">
        <f t="shared" si="8"/>
        <v>5000</v>
      </c>
      <c r="G37" s="22">
        <f t="shared" si="9"/>
        <v>0</v>
      </c>
      <c r="H37" s="33">
        <f t="shared" si="0"/>
        <v>335000</v>
      </c>
      <c r="I37" s="35">
        <f t="shared" si="1"/>
        <v>127300</v>
      </c>
      <c r="J37" s="36">
        <f t="shared" si="2"/>
        <v>207700</v>
      </c>
      <c r="K37" s="4"/>
      <c r="L37" s="4"/>
      <c r="M37" s="4"/>
    </row>
    <row r="38" spans="1:13" s="1" customFormat="1" ht="16.5" customHeight="1">
      <c r="A38" s="20">
        <f t="shared" si="3"/>
        <v>2024</v>
      </c>
      <c r="B38" s="20">
        <f t="shared" si="4"/>
        <v>82</v>
      </c>
      <c r="C38" s="21">
        <f t="shared" si="5"/>
        <v>1272000</v>
      </c>
      <c r="D38" s="26">
        <f t="shared" si="6"/>
        <v>300000</v>
      </c>
      <c r="E38" s="22">
        <f t="shared" si="7"/>
        <v>30000</v>
      </c>
      <c r="F38" s="22">
        <f t="shared" si="8"/>
        <v>5000</v>
      </c>
      <c r="G38" s="22">
        <f t="shared" si="9"/>
        <v>0</v>
      </c>
      <c r="H38" s="33">
        <f t="shared" si="0"/>
        <v>335000</v>
      </c>
      <c r="I38" s="35">
        <f t="shared" si="1"/>
        <v>127300</v>
      </c>
      <c r="J38" s="36">
        <f t="shared" si="2"/>
        <v>207700</v>
      </c>
      <c r="K38" s="4"/>
      <c r="L38" s="4"/>
      <c r="M38" s="4"/>
    </row>
    <row r="39" spans="1:13" s="1" customFormat="1" ht="16.5" customHeight="1">
      <c r="A39" s="20">
        <f t="shared" si="3"/>
        <v>2025</v>
      </c>
      <c r="B39" s="20">
        <f t="shared" si="4"/>
        <v>83</v>
      </c>
      <c r="C39" s="21">
        <f t="shared" si="5"/>
        <v>1021000</v>
      </c>
      <c r="D39" s="26">
        <f t="shared" si="6"/>
        <v>300000</v>
      </c>
      <c r="E39" s="22">
        <f t="shared" si="7"/>
        <v>30000</v>
      </c>
      <c r="F39" s="22">
        <f t="shared" si="8"/>
        <v>5000</v>
      </c>
      <c r="G39" s="22">
        <f t="shared" si="9"/>
        <v>0</v>
      </c>
      <c r="H39" s="33">
        <f t="shared" si="0"/>
        <v>335000</v>
      </c>
      <c r="I39" s="35">
        <f t="shared" si="1"/>
        <v>127300</v>
      </c>
      <c r="J39" s="36">
        <f t="shared" si="2"/>
        <v>207700</v>
      </c>
      <c r="K39" s="4"/>
      <c r="L39" s="4"/>
      <c r="M39" s="4"/>
    </row>
    <row r="40" spans="1:13" s="1" customFormat="1" ht="16.5" customHeight="1">
      <c r="A40" s="20">
        <f t="shared" si="3"/>
        <v>2026</v>
      </c>
      <c r="B40" s="20">
        <f t="shared" si="4"/>
        <v>84</v>
      </c>
      <c r="C40" s="21">
        <f t="shared" si="5"/>
        <v>757000</v>
      </c>
      <c r="D40" s="26">
        <f t="shared" si="6"/>
        <v>300000</v>
      </c>
      <c r="E40" s="22">
        <f t="shared" si="7"/>
        <v>30000</v>
      </c>
      <c r="F40" s="22">
        <f t="shared" si="8"/>
        <v>5000</v>
      </c>
      <c r="G40" s="22">
        <f t="shared" si="9"/>
        <v>0</v>
      </c>
      <c r="H40" s="33">
        <f t="shared" si="0"/>
        <v>335000</v>
      </c>
      <c r="I40" s="35">
        <f t="shared" si="1"/>
        <v>127300</v>
      </c>
      <c r="J40" s="36">
        <f t="shared" si="2"/>
        <v>207700</v>
      </c>
      <c r="K40" s="4"/>
      <c r="L40" s="4"/>
      <c r="M40" s="4"/>
    </row>
    <row r="41" spans="1:13" s="1" customFormat="1" ht="16.5" customHeight="1">
      <c r="A41" s="20">
        <f t="shared" si="3"/>
        <v>2027</v>
      </c>
      <c r="B41" s="20">
        <f t="shared" si="4"/>
        <v>85</v>
      </c>
      <c r="C41" s="21">
        <f t="shared" si="5"/>
        <v>480000</v>
      </c>
      <c r="D41" s="26">
        <f t="shared" si="6"/>
        <v>300000</v>
      </c>
      <c r="E41" s="22">
        <f t="shared" si="7"/>
        <v>30000</v>
      </c>
      <c r="F41" s="22">
        <f t="shared" si="8"/>
        <v>5000</v>
      </c>
      <c r="G41" s="22">
        <f t="shared" si="9"/>
        <v>0</v>
      </c>
      <c r="H41" s="33">
        <f t="shared" si="0"/>
        <v>335000</v>
      </c>
      <c r="I41" s="35">
        <f t="shared" si="1"/>
        <v>127300</v>
      </c>
      <c r="J41" s="36">
        <f t="shared" si="2"/>
        <v>207700</v>
      </c>
      <c r="K41" s="4"/>
      <c r="L41" s="4"/>
      <c r="M41" s="4"/>
    </row>
    <row r="42" spans="1:13" s="1" customFormat="1" ht="16.5" customHeight="1">
      <c r="A42" s="20">
        <f t="shared" si="3"/>
        <v>2028</v>
      </c>
      <c r="B42" s="20">
        <f t="shared" si="4"/>
        <v>86</v>
      </c>
      <c r="C42" s="21">
        <f t="shared" si="5"/>
        <v>189000</v>
      </c>
      <c r="D42" s="26">
        <f t="shared" si="6"/>
        <v>300000</v>
      </c>
      <c r="E42" s="22">
        <f t="shared" si="7"/>
        <v>30000</v>
      </c>
      <c r="F42" s="22">
        <f t="shared" si="8"/>
        <v>5000</v>
      </c>
      <c r="G42" s="22">
        <f t="shared" si="9"/>
        <v>0</v>
      </c>
      <c r="H42" s="33">
        <f t="shared" si="0"/>
        <v>335000</v>
      </c>
      <c r="I42" s="35">
        <f t="shared" si="1"/>
        <v>127300</v>
      </c>
      <c r="J42" s="36">
        <f t="shared" si="2"/>
        <v>207700</v>
      </c>
      <c r="K42" s="4"/>
      <c r="L42" s="4"/>
      <c r="M42" s="4"/>
    </row>
    <row r="43" spans="1:13" s="1" customFormat="1" ht="16.5" customHeight="1">
      <c r="A43" s="20">
        <f t="shared" si="3"/>
        <v>2029</v>
      </c>
      <c r="B43" s="20">
        <f t="shared" si="4"/>
        <v>87</v>
      </c>
      <c r="C43" s="21">
        <f t="shared" si="5"/>
        <v>-117000</v>
      </c>
      <c r="D43" s="26">
        <f t="shared" si="6"/>
        <v>300000</v>
      </c>
      <c r="E43" s="22">
        <f t="shared" si="7"/>
        <v>30000</v>
      </c>
      <c r="F43" s="22">
        <f t="shared" si="8"/>
        <v>5000</v>
      </c>
      <c r="G43" s="22">
        <f t="shared" si="9"/>
        <v>0</v>
      </c>
      <c r="H43" s="33">
        <f t="shared" si="0"/>
        <v>335000</v>
      </c>
      <c r="I43" s="35">
        <f t="shared" si="1"/>
        <v>127300</v>
      </c>
      <c r="J43" s="36">
        <f t="shared" si="2"/>
        <v>207700</v>
      </c>
      <c r="K43" s="4"/>
      <c r="L43" s="4"/>
      <c r="M43" s="4"/>
    </row>
    <row r="44" spans="1:13" s="1" customFormat="1" ht="16.5" customHeight="1">
      <c r="A44" s="20">
        <f t="shared" si="3"/>
        <v>2030</v>
      </c>
      <c r="B44" s="20">
        <f t="shared" si="4"/>
        <v>88</v>
      </c>
      <c r="C44" s="21">
        <f t="shared" si="5"/>
        <v>-438000</v>
      </c>
      <c r="D44" s="26">
        <f t="shared" si="6"/>
        <v>300000</v>
      </c>
      <c r="E44" s="22">
        <f t="shared" si="7"/>
        <v>30000</v>
      </c>
      <c r="F44" s="22">
        <f t="shared" si="8"/>
        <v>5000</v>
      </c>
      <c r="G44" s="22">
        <f t="shared" si="9"/>
        <v>0</v>
      </c>
      <c r="H44" s="33">
        <f t="shared" si="0"/>
        <v>335000</v>
      </c>
      <c r="I44" s="35">
        <f t="shared" si="1"/>
        <v>127300</v>
      </c>
      <c r="J44" s="36">
        <f t="shared" si="2"/>
        <v>207700</v>
      </c>
      <c r="K44" s="4"/>
      <c r="L44" s="4"/>
      <c r="M44" s="4"/>
    </row>
    <row r="45" spans="1:13" s="1" customFormat="1" ht="16.5" customHeight="1">
      <c r="A45" s="20">
        <f t="shared" si="3"/>
        <v>2031</v>
      </c>
      <c r="B45" s="20">
        <f t="shared" si="4"/>
        <v>89</v>
      </c>
      <c r="C45" s="21">
        <f t="shared" si="5"/>
        <v>-775000</v>
      </c>
      <c r="D45" s="26">
        <f t="shared" si="6"/>
        <v>300000</v>
      </c>
      <c r="E45" s="22">
        <f t="shared" si="7"/>
        <v>30000</v>
      </c>
      <c r="F45" s="22">
        <f t="shared" si="8"/>
        <v>5000</v>
      </c>
      <c r="G45" s="22">
        <f t="shared" si="9"/>
        <v>0</v>
      </c>
      <c r="H45" s="33">
        <f t="shared" si="0"/>
        <v>335000</v>
      </c>
      <c r="I45" s="35">
        <f t="shared" si="1"/>
        <v>127300</v>
      </c>
      <c r="J45" s="36">
        <f t="shared" si="2"/>
        <v>207700</v>
      </c>
      <c r="K45" s="4"/>
      <c r="L45" s="4"/>
      <c r="M45" s="4"/>
    </row>
    <row r="46" spans="1:13" s="1" customFormat="1" ht="16.5" customHeight="1">
      <c r="A46" s="20">
        <f t="shared" si="3"/>
        <v>2032</v>
      </c>
      <c r="B46" s="20">
        <f t="shared" si="4"/>
        <v>90</v>
      </c>
      <c r="C46" s="21">
        <f t="shared" si="5"/>
        <v>-1129000</v>
      </c>
      <c r="D46" s="26">
        <f t="shared" si="6"/>
        <v>300000</v>
      </c>
      <c r="E46" s="22">
        <f t="shared" si="7"/>
        <v>30000</v>
      </c>
      <c r="F46" s="22">
        <f t="shared" si="8"/>
        <v>5000</v>
      </c>
      <c r="G46" s="22">
        <f t="shared" si="9"/>
        <v>0</v>
      </c>
      <c r="H46" s="33">
        <f t="shared" si="0"/>
        <v>335000</v>
      </c>
      <c r="I46" s="35">
        <f t="shared" si="1"/>
        <v>127300</v>
      </c>
      <c r="J46" s="36">
        <f t="shared" si="2"/>
        <v>207700</v>
      </c>
      <c r="K46" s="4"/>
      <c r="L46" s="4"/>
      <c r="M46" s="4"/>
    </row>
    <row r="47" spans="1:13" s="1" customFormat="1" ht="16.5" customHeight="1">
      <c r="A47" s="20">
        <f t="shared" si="3"/>
        <v>2033</v>
      </c>
      <c r="B47" s="20">
        <f t="shared" si="4"/>
        <v>91</v>
      </c>
      <c r="C47" s="21">
        <f t="shared" si="5"/>
        <v>-1500000</v>
      </c>
      <c r="D47" s="26">
        <f t="shared" si="6"/>
        <v>300000</v>
      </c>
      <c r="E47" s="22">
        <f t="shared" si="7"/>
        <v>30000</v>
      </c>
      <c r="F47" s="22">
        <f t="shared" si="8"/>
        <v>5000</v>
      </c>
      <c r="G47" s="22">
        <f t="shared" si="9"/>
        <v>0</v>
      </c>
      <c r="H47" s="33">
        <f t="shared" si="0"/>
        <v>335000</v>
      </c>
      <c r="I47" s="35">
        <f t="shared" si="1"/>
        <v>127300</v>
      </c>
      <c r="J47" s="36">
        <f t="shared" si="2"/>
        <v>207700</v>
      </c>
      <c r="K47" s="4"/>
      <c r="L47" s="4"/>
      <c r="M47" s="4"/>
    </row>
    <row r="48" spans="1:13" s="1" customFormat="1" ht="16.5" customHeight="1">
      <c r="A48" s="20">
        <f t="shared" si="3"/>
        <v>2034</v>
      </c>
      <c r="B48" s="20">
        <f t="shared" si="4"/>
        <v>92</v>
      </c>
      <c r="C48" s="21">
        <f t="shared" si="5"/>
        <v>-1890000</v>
      </c>
      <c r="D48" s="26">
        <f t="shared" si="6"/>
        <v>300000</v>
      </c>
      <c r="E48" s="22">
        <f t="shared" si="7"/>
        <v>30000</v>
      </c>
      <c r="F48" s="22">
        <f t="shared" si="8"/>
        <v>5000</v>
      </c>
      <c r="G48" s="22">
        <f t="shared" si="9"/>
        <v>0</v>
      </c>
      <c r="H48" s="33">
        <f t="shared" si="0"/>
        <v>335000</v>
      </c>
      <c r="I48" s="35">
        <f t="shared" si="1"/>
        <v>127300</v>
      </c>
      <c r="J48" s="36">
        <f t="shared" si="2"/>
        <v>207700</v>
      </c>
      <c r="K48" s="4"/>
      <c r="L48" s="4"/>
      <c r="M48" s="4"/>
    </row>
    <row r="49" spans="1:13" s="1" customFormat="1" ht="16.5" customHeight="1">
      <c r="A49" s="48">
        <f t="shared" si="3"/>
        <v>2035</v>
      </c>
      <c r="B49" s="48">
        <f t="shared" si="4"/>
        <v>93</v>
      </c>
      <c r="C49" s="21">
        <f t="shared" si="5"/>
        <v>-2300000</v>
      </c>
      <c r="D49" s="26">
        <f t="shared" si="6"/>
        <v>300000</v>
      </c>
      <c r="E49" s="22">
        <f t="shared" si="7"/>
        <v>30000</v>
      </c>
      <c r="F49" s="22">
        <f t="shared" si="8"/>
        <v>5000</v>
      </c>
      <c r="G49" s="22">
        <f t="shared" si="9"/>
        <v>0</v>
      </c>
      <c r="H49" s="33">
        <f t="shared" si="0"/>
        <v>335000</v>
      </c>
      <c r="I49" s="35">
        <f t="shared" si="1"/>
        <v>127300</v>
      </c>
      <c r="J49" s="36">
        <f t="shared" si="2"/>
        <v>207700</v>
      </c>
      <c r="K49" s="4"/>
      <c r="L49" s="4"/>
      <c r="M49" s="4"/>
    </row>
    <row r="50" spans="1:13" s="1" customFormat="1" ht="16.5" customHeight="1">
      <c r="A50" s="20">
        <f t="shared" si="3"/>
        <v>2036</v>
      </c>
      <c r="B50" s="20">
        <f t="shared" si="4"/>
        <v>94</v>
      </c>
      <c r="C50" s="21">
        <f t="shared" si="5"/>
        <v>-2730000</v>
      </c>
      <c r="D50" s="26">
        <f t="shared" si="6"/>
        <v>300000</v>
      </c>
      <c r="E50" s="22">
        <f t="shared" si="7"/>
        <v>30000</v>
      </c>
      <c r="F50" s="22">
        <f t="shared" si="8"/>
        <v>5000</v>
      </c>
      <c r="G50" s="22">
        <f t="shared" si="9"/>
        <v>0</v>
      </c>
      <c r="H50" s="33">
        <f t="shared" si="0"/>
        <v>335000</v>
      </c>
      <c r="I50" s="35">
        <f t="shared" si="1"/>
        <v>127300</v>
      </c>
      <c r="J50" s="36">
        <f t="shared" si="2"/>
        <v>207700</v>
      </c>
      <c r="K50" s="4"/>
      <c r="L50" s="4"/>
      <c r="M50" s="4"/>
    </row>
    <row r="51" spans="1:13" s="1" customFormat="1" ht="16.5" customHeight="1">
      <c r="A51" s="20">
        <f t="shared" si="3"/>
        <v>2037</v>
      </c>
      <c r="B51" s="20">
        <f t="shared" si="4"/>
        <v>95</v>
      </c>
      <c r="C51" s="21">
        <f t="shared" si="5"/>
        <v>-3182000</v>
      </c>
      <c r="D51" s="26">
        <f t="shared" si="6"/>
        <v>300000</v>
      </c>
      <c r="E51" s="22">
        <f t="shared" si="7"/>
        <v>30000</v>
      </c>
      <c r="F51" s="22">
        <f t="shared" si="8"/>
        <v>5000</v>
      </c>
      <c r="G51" s="22">
        <f t="shared" si="9"/>
        <v>0</v>
      </c>
      <c r="H51" s="33">
        <f t="shared" si="0"/>
        <v>335000</v>
      </c>
      <c r="I51" s="35">
        <f t="shared" si="1"/>
        <v>127300</v>
      </c>
      <c r="J51" s="36">
        <f t="shared" si="2"/>
        <v>207700</v>
      </c>
      <c r="K51" s="4"/>
      <c r="L51" s="4"/>
      <c r="M51" s="4"/>
    </row>
    <row r="52" spans="1:13" s="1" customFormat="1" ht="16.5" customHeight="1">
      <c r="A52" s="20">
        <f t="shared" si="3"/>
        <v>2038</v>
      </c>
      <c r="B52" s="20">
        <f t="shared" si="4"/>
        <v>96</v>
      </c>
      <c r="C52" s="21">
        <f t="shared" si="5"/>
        <v>-3656000</v>
      </c>
      <c r="D52" s="26">
        <f t="shared" si="6"/>
        <v>300000</v>
      </c>
      <c r="E52" s="22">
        <f t="shared" si="7"/>
        <v>30000</v>
      </c>
      <c r="F52" s="22">
        <f t="shared" si="8"/>
        <v>5000</v>
      </c>
      <c r="G52" s="22">
        <f t="shared" si="9"/>
        <v>0</v>
      </c>
      <c r="H52" s="33">
        <f t="shared" si="0"/>
        <v>335000</v>
      </c>
      <c r="I52" s="35">
        <f t="shared" si="1"/>
        <v>127300</v>
      </c>
      <c r="J52" s="36">
        <f t="shared" si="2"/>
        <v>207700</v>
      </c>
      <c r="K52" s="4"/>
      <c r="L52" s="4"/>
      <c r="M52" s="4"/>
    </row>
    <row r="53" spans="1:13" s="1" customFormat="1" ht="16.5" customHeight="1">
      <c r="A53" s="20">
        <f t="shared" si="3"/>
        <v>2039</v>
      </c>
      <c r="B53" s="20">
        <f t="shared" si="4"/>
        <v>97</v>
      </c>
      <c r="C53" s="21">
        <f t="shared" si="5"/>
        <v>-4154000</v>
      </c>
      <c r="D53" s="26">
        <f t="shared" si="6"/>
        <v>300000</v>
      </c>
      <c r="E53" s="22">
        <f t="shared" si="7"/>
        <v>30000</v>
      </c>
      <c r="F53" s="22">
        <f t="shared" si="8"/>
        <v>5000</v>
      </c>
      <c r="G53" s="22">
        <f t="shared" si="9"/>
        <v>0</v>
      </c>
      <c r="H53" s="33">
        <f t="shared" si="0"/>
        <v>335000</v>
      </c>
      <c r="I53" s="35">
        <f t="shared" si="1"/>
        <v>127300</v>
      </c>
      <c r="J53" s="36">
        <f t="shared" si="2"/>
        <v>207700</v>
      </c>
      <c r="K53" s="4"/>
      <c r="L53" s="4"/>
      <c r="M53" s="4"/>
    </row>
    <row r="54" spans="1:13" s="1" customFormat="1" ht="16.5" customHeight="1">
      <c r="A54" s="20">
        <f t="shared" si="3"/>
        <v>2040</v>
      </c>
      <c r="B54" s="20">
        <f t="shared" si="4"/>
        <v>98</v>
      </c>
      <c r="C54" s="21">
        <f t="shared" si="5"/>
        <v>-4677000</v>
      </c>
      <c r="D54" s="26">
        <f t="shared" si="6"/>
        <v>300000</v>
      </c>
      <c r="E54" s="22">
        <f t="shared" si="7"/>
        <v>30000</v>
      </c>
      <c r="F54" s="22">
        <f t="shared" si="8"/>
        <v>5000</v>
      </c>
      <c r="G54" s="22">
        <f t="shared" si="9"/>
        <v>0</v>
      </c>
      <c r="H54" s="33">
        <f t="shared" si="0"/>
        <v>335000</v>
      </c>
      <c r="I54" s="35">
        <f t="shared" si="1"/>
        <v>127300</v>
      </c>
      <c r="J54" s="36">
        <f t="shared" si="2"/>
        <v>207700</v>
      </c>
      <c r="K54" s="4"/>
      <c r="L54" s="4"/>
      <c r="M54" s="4"/>
    </row>
    <row r="55" spans="1:13" s="1" customFormat="1" ht="16.5" customHeight="1">
      <c r="A55" s="20">
        <f t="shared" si="3"/>
        <v>2041</v>
      </c>
      <c r="B55" s="20">
        <f t="shared" si="4"/>
        <v>99</v>
      </c>
      <c r="C55" s="21">
        <f t="shared" si="5"/>
        <v>-5226000</v>
      </c>
      <c r="D55" s="26">
        <f t="shared" si="6"/>
        <v>300000</v>
      </c>
      <c r="E55" s="22">
        <f t="shared" si="7"/>
        <v>30000</v>
      </c>
      <c r="F55" s="22">
        <f t="shared" si="8"/>
        <v>5000</v>
      </c>
      <c r="G55" s="22">
        <f t="shared" si="9"/>
        <v>0</v>
      </c>
      <c r="H55" s="33">
        <f t="shared" si="0"/>
        <v>335000</v>
      </c>
      <c r="I55" s="35">
        <f t="shared" si="1"/>
        <v>127300</v>
      </c>
      <c r="J55" s="36">
        <f t="shared" si="2"/>
        <v>207700</v>
      </c>
      <c r="K55" s="4"/>
      <c r="L55" s="4"/>
      <c r="M55" s="4"/>
    </row>
    <row r="56" spans="1:13" s="1" customFormat="1" ht="16.5" customHeight="1">
      <c r="A56" s="20">
        <f t="shared" si="3"/>
        <v>2042</v>
      </c>
      <c r="B56" s="20">
        <f t="shared" si="4"/>
        <v>100</v>
      </c>
      <c r="C56" s="21">
        <f t="shared" si="5"/>
        <v>-5802000</v>
      </c>
      <c r="D56" s="26">
        <f t="shared" si="6"/>
        <v>300000</v>
      </c>
      <c r="E56" s="22">
        <f t="shared" si="7"/>
        <v>30000</v>
      </c>
      <c r="F56" s="22">
        <f t="shared" si="8"/>
        <v>5000</v>
      </c>
      <c r="G56" s="22">
        <f t="shared" si="9"/>
        <v>0</v>
      </c>
      <c r="H56" s="33">
        <f t="shared" si="0"/>
        <v>335000</v>
      </c>
      <c r="I56" s="35">
        <f t="shared" si="1"/>
        <v>127300</v>
      </c>
      <c r="J56" s="36">
        <f t="shared" si="2"/>
        <v>207700</v>
      </c>
      <c r="K56" s="4"/>
      <c r="L56" s="4"/>
      <c r="M56" s="4"/>
    </row>
  </sheetData>
  <mergeCells count="32">
    <mergeCell ref="B10:J10"/>
    <mergeCell ref="B9:J9"/>
    <mergeCell ref="B14:J14"/>
    <mergeCell ref="B11:J11"/>
    <mergeCell ref="B12:J12"/>
    <mergeCell ref="B13:J13"/>
    <mergeCell ref="B5:J5"/>
    <mergeCell ref="B6:J6"/>
    <mergeCell ref="B7:J7"/>
    <mergeCell ref="B8:J8"/>
    <mergeCell ref="B1:J1"/>
    <mergeCell ref="B2:J2"/>
    <mergeCell ref="B3:J3"/>
    <mergeCell ref="B4:J4"/>
    <mergeCell ref="A19:C19"/>
    <mergeCell ref="A20:C20"/>
    <mergeCell ref="I24:I25"/>
    <mergeCell ref="H24:H25"/>
    <mergeCell ref="D20:E20"/>
    <mergeCell ref="F19:I19"/>
    <mergeCell ref="B24:B25"/>
    <mergeCell ref="A24:A25"/>
    <mergeCell ref="A15:J15"/>
    <mergeCell ref="F17:I17"/>
    <mergeCell ref="F18:I18"/>
    <mergeCell ref="D24:G24"/>
    <mergeCell ref="C24:C25"/>
    <mergeCell ref="F20:I20"/>
    <mergeCell ref="A22:C22"/>
    <mergeCell ref="F22:I22"/>
    <mergeCell ref="J24:J25"/>
    <mergeCell ref="A18:C18"/>
  </mergeCells>
  <printOptions horizontalCentered="1" verticalCentered="1"/>
  <pageMargins left="0.23" right="0.17" top="0.53" bottom="0.25" header="0.17" footer="0.15"/>
  <pageSetup horizontalDpi="1200" verticalDpi="1200" orientation="portrait" scale="74" r:id="rId1"/>
  <headerFooter alignWithMargins="0">
    <oddHeader>&amp;C&amp;"Times New Roman,Bold"&amp;26Retirement Income Calculations</oddHeader>
    <oddFooter>&amp;R&amp;10c The Bio-Engineering Co.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Bio-Engineering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Dean C. Bellavia</dc:creator>
  <cp:keywords/>
  <dc:description/>
  <cp:lastModifiedBy>DEAN</cp:lastModifiedBy>
  <cp:lastPrinted>2014-09-10T13:50:05Z</cp:lastPrinted>
  <dcterms:created xsi:type="dcterms:W3CDTF">2002-07-08T13:02:04Z</dcterms:created>
  <dcterms:modified xsi:type="dcterms:W3CDTF">2014-09-10T13:54:45Z</dcterms:modified>
  <cp:category/>
  <cp:version/>
  <cp:contentType/>
  <cp:contentStatus/>
</cp:coreProperties>
</file>